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vDep\Desktop\Совет\Решения\2018\37 от 26.09.2018\"/>
    </mc:Choice>
  </mc:AlternateContent>
  <bookViews>
    <workbookView xWindow="0" yWindow="0" windowWidth="16320" windowHeight="5088"/>
  </bookViews>
  <sheets>
    <sheet name="Приложение 1" sheetId="2" r:id="rId1"/>
    <sheet name="Приложение 2" sheetId="1" r:id="rId2"/>
    <sheet name="Приложение 3" sheetId="3" r:id="rId3"/>
    <sheet name="Приложение 4" sheetId="4" r:id="rId4"/>
  </sheets>
  <definedNames>
    <definedName name="_xlnm._FilterDatabase" localSheetId="0" hidden="1">'Приложение 1'!$A$7:$I$149</definedName>
    <definedName name="_xlnm._FilterDatabase" localSheetId="1" hidden="1">'Приложение 2'!$A$7:$J$230</definedName>
    <definedName name="_xlnm._FilterDatabase" localSheetId="2" hidden="1">'Приложение 3'!$A$10:$D$41</definedName>
    <definedName name="_xlnm.Print_Area" localSheetId="0">'Приложение 1'!$A$1:$I$156</definedName>
    <definedName name="_xlnm.Print_Area" localSheetId="1">'Приложение 2'!$A$1:$J$230</definedName>
    <definedName name="_xlnm.Print_Area" localSheetId="2">'Приложение 3'!$A$1:$D$47</definedName>
  </definedNames>
  <calcPr calcId="152511"/>
</workbook>
</file>

<file path=xl/calcChain.xml><?xml version="1.0" encoding="utf-8"?>
<calcChain xmlns="http://schemas.openxmlformats.org/spreadsheetml/2006/main">
  <c r="I91" i="2" l="1"/>
  <c r="I90" i="2" s="1"/>
  <c r="I30" i="2"/>
  <c r="I29" i="2" s="1"/>
  <c r="I120" i="2"/>
  <c r="I101" i="2"/>
  <c r="I23" i="2"/>
  <c r="I13" i="2"/>
  <c r="I12" i="2" s="1"/>
  <c r="I16" i="2"/>
  <c r="I15" i="2" s="1"/>
  <c r="I14" i="2" s="1"/>
  <c r="J19" i="1"/>
  <c r="J149" i="1"/>
  <c r="J139" i="1"/>
  <c r="J142" i="1"/>
  <c r="J93" i="1"/>
  <c r="J92" i="1" s="1"/>
  <c r="J94" i="1"/>
  <c r="J96" i="1"/>
  <c r="J97" i="1"/>
  <c r="J50" i="1"/>
  <c r="J53" i="1"/>
  <c r="I111" i="2"/>
  <c r="I46" i="2"/>
  <c r="I45" i="2" s="1"/>
  <c r="I48" i="2"/>
  <c r="I47" i="2" s="1"/>
  <c r="I28" i="2"/>
  <c r="I27" i="2" s="1"/>
  <c r="I26" i="2"/>
  <c r="I25" i="2" s="1"/>
  <c r="J153" i="1"/>
  <c r="J179" i="1"/>
  <c r="J178" i="1" s="1"/>
  <c r="J158" i="1"/>
  <c r="J157" i="1" s="1"/>
  <c r="J155" i="1" s="1"/>
  <c r="J154" i="1" s="1"/>
  <c r="J140" i="1"/>
  <c r="J126" i="1"/>
  <c r="J127" i="1"/>
  <c r="I33" i="2"/>
  <c r="I32" i="2" s="1"/>
  <c r="I31" i="2" s="1"/>
  <c r="J145" i="1"/>
  <c r="J144" i="1" s="1"/>
  <c r="I137" i="2"/>
  <c r="I139" i="2"/>
  <c r="I138" i="2" s="1"/>
  <c r="P8" i="1"/>
  <c r="I104" i="2"/>
  <c r="O8" i="1"/>
  <c r="I110" i="2"/>
  <c r="J110" i="1"/>
  <c r="J109" i="1" s="1"/>
  <c r="J108" i="1" s="1"/>
  <c r="I11" i="2" l="1"/>
  <c r="I10" i="2" s="1"/>
  <c r="I9" i="2" s="1"/>
  <c r="I24" i="2"/>
  <c r="I109" i="2"/>
  <c r="I44" i="2"/>
  <c r="I43" i="2" s="1"/>
  <c r="N8" i="1" l="1"/>
  <c r="J205" i="1"/>
  <c r="M8" i="1"/>
  <c r="J61" i="1"/>
  <c r="I38" i="2" s="1"/>
  <c r="I37" i="2"/>
  <c r="I36" i="2" l="1"/>
  <c r="I35" i="2" s="1"/>
  <c r="I34" i="2" s="1"/>
  <c r="J137" i="1"/>
  <c r="J136" i="1" s="1"/>
  <c r="J135" i="1" s="1"/>
  <c r="I42" i="2"/>
  <c r="I41" i="2" s="1"/>
  <c r="I40" i="2" s="1"/>
  <c r="I39" i="2" s="1"/>
  <c r="J74" i="1"/>
  <c r="J75" i="1"/>
  <c r="J78" i="1"/>
  <c r="I21" i="2"/>
  <c r="I20" i="2" l="1"/>
  <c r="J77" i="1"/>
  <c r="J73" i="1" s="1"/>
  <c r="I94" i="2"/>
  <c r="I93" i="2" s="1"/>
  <c r="J134" i="1"/>
  <c r="I22" i="2"/>
  <c r="J176" i="1"/>
  <c r="I19" i="2" l="1"/>
  <c r="I18" i="2" s="1"/>
  <c r="I17" i="2" s="1"/>
  <c r="J175" i="1"/>
  <c r="J174" i="1" s="1"/>
  <c r="J173" i="1" s="1"/>
  <c r="L8" i="1"/>
  <c r="K8" i="1" l="1"/>
  <c r="J102" i="1"/>
  <c r="I83" i="2"/>
  <c r="I77" i="2"/>
  <c r="I141" i="2"/>
  <c r="I140" i="2" s="1"/>
  <c r="J183" i="1"/>
  <c r="J185" i="1"/>
  <c r="J166" i="1"/>
  <c r="J89" i="1"/>
  <c r="J49" i="1"/>
  <c r="J51" i="1"/>
  <c r="I75" i="2"/>
  <c r="I74" i="2" s="1"/>
  <c r="J37" i="1"/>
  <c r="J36" i="1" s="1"/>
  <c r="J35" i="1" s="1"/>
  <c r="J34" i="1" s="1"/>
  <c r="D17" i="3" s="1"/>
  <c r="I143" i="2" l="1"/>
  <c r="I142" i="2" s="1"/>
  <c r="I135" i="2" s="1"/>
  <c r="J182" i="1"/>
  <c r="J181" i="1" s="1"/>
  <c r="J172" i="1" s="1"/>
  <c r="D33" i="3" s="1"/>
  <c r="I108" i="2"/>
  <c r="I107" i="2" s="1"/>
  <c r="I79" i="2"/>
  <c r="I106" i="2"/>
  <c r="I105" i="2" s="1"/>
  <c r="I103" i="2"/>
  <c r="I102" i="2" s="1"/>
  <c r="I100" i="2"/>
  <c r="I99" i="2" s="1"/>
  <c r="I98" i="2"/>
  <c r="I97" i="2" s="1"/>
  <c r="I96" i="2"/>
  <c r="I95" i="2" s="1"/>
  <c r="I149" i="2"/>
  <c r="I148" i="2" s="1"/>
  <c r="I147" i="2" s="1"/>
  <c r="I146" i="2"/>
  <c r="I145" i="2" s="1"/>
  <c r="I144" i="2" s="1"/>
  <c r="I134" i="2"/>
  <c r="I133" i="2" s="1"/>
  <c r="I132" i="2"/>
  <c r="I131" i="2" s="1"/>
  <c r="I130" i="2"/>
  <c r="I129" i="2" s="1"/>
  <c r="I128" i="2"/>
  <c r="I127" i="2" s="1"/>
  <c r="I126" i="2"/>
  <c r="I125" i="2" s="1"/>
  <c r="I124" i="2"/>
  <c r="I123" i="2" s="1"/>
  <c r="I119" i="2"/>
  <c r="I118" i="2"/>
  <c r="I117" i="2" s="1"/>
  <c r="I122" i="2"/>
  <c r="I121" i="2" s="1"/>
  <c r="I115" i="2"/>
  <c r="I114" i="2" s="1"/>
  <c r="I113" i="2"/>
  <c r="I112" i="2" s="1"/>
  <c r="I80" i="2"/>
  <c r="I81" i="2"/>
  <c r="I82" i="2"/>
  <c r="I84" i="2"/>
  <c r="I85" i="2"/>
  <c r="I87" i="2"/>
  <c r="I86" i="2" s="1"/>
  <c r="I89" i="2"/>
  <c r="I88" i="2" s="1"/>
  <c r="I92" i="2" l="1"/>
  <c r="I78" i="2"/>
  <c r="I116" i="2"/>
  <c r="I54" i="2" l="1"/>
  <c r="I53" i="2" s="1"/>
  <c r="I52" i="2"/>
  <c r="I71" i="2"/>
  <c r="I70" i="2" s="1"/>
  <c r="I67" i="2"/>
  <c r="I66" i="2" s="1"/>
  <c r="I65" i="2" s="1"/>
  <c r="I64" i="2" s="1"/>
  <c r="I61" i="2"/>
  <c r="I60" i="2" s="1"/>
  <c r="I63" i="2"/>
  <c r="I62" i="2" s="1"/>
  <c r="I58" i="2"/>
  <c r="I57" i="2" s="1"/>
  <c r="I56" i="2" s="1"/>
  <c r="I69" i="2" l="1"/>
  <c r="I68" i="2" s="1"/>
  <c r="I59" i="2"/>
  <c r="I55" i="2" s="1"/>
  <c r="J118" i="1" l="1"/>
  <c r="J121" i="1"/>
  <c r="J217" i="1"/>
  <c r="J216" i="1" s="1"/>
  <c r="J215" i="1" s="1"/>
  <c r="J214" i="1" s="1"/>
  <c r="J191" i="1"/>
  <c r="J190" i="1" s="1"/>
  <c r="J189" i="1" s="1"/>
  <c r="J188" i="1" s="1"/>
  <c r="J199" i="1"/>
  <c r="J197" i="1"/>
  <c r="J119" i="1"/>
  <c r="J69" i="1"/>
  <c r="J68" i="1" s="1"/>
  <c r="J59" i="1"/>
  <c r="J58" i="1" s="1"/>
  <c r="J57" i="1" s="1"/>
  <c r="J56" i="1" s="1"/>
  <c r="J24" i="1"/>
  <c r="J23" i="1" s="1"/>
  <c r="J32" i="1"/>
  <c r="J31" i="1" s="1"/>
  <c r="J30" i="1" s="1"/>
  <c r="J29" i="1" s="1"/>
  <c r="D16" i="3" s="1"/>
  <c r="J117" i="1" l="1"/>
  <c r="J55" i="1"/>
  <c r="D21" i="3"/>
  <c r="D20" i="3" s="1"/>
  <c r="J213" i="1"/>
  <c r="D41" i="3"/>
  <c r="J187" i="1"/>
  <c r="D35" i="3" s="1"/>
  <c r="J196" i="1"/>
  <c r="J195" i="1" s="1"/>
  <c r="J194" i="1" s="1"/>
  <c r="J193" i="1" l="1"/>
  <c r="D37" i="3"/>
  <c r="J211" i="1" l="1"/>
  <c r="J210" i="1" s="1"/>
  <c r="J208" i="1"/>
  <c r="J170" i="1"/>
  <c r="J169" i="1" s="1"/>
  <c r="J168" i="1" s="1"/>
  <c r="J162" i="1"/>
  <c r="J161" i="1" s="1"/>
  <c r="J160" i="1" s="1"/>
  <c r="J131" i="1"/>
  <c r="J148" i="1"/>
  <c r="J147" i="1" s="1"/>
  <c r="J133" i="1" s="1"/>
  <c r="D31" i="3" s="1"/>
  <c r="J129" i="1"/>
  <c r="J125" i="1" s="1"/>
  <c r="J124" i="1" s="1"/>
  <c r="D30" i="3" s="1"/>
  <c r="J204" i="1"/>
  <c r="J103" i="1"/>
  <c r="J104" i="1"/>
  <c r="J106" i="1"/>
  <c r="J203" i="1" l="1"/>
  <c r="J202" i="1" s="1"/>
  <c r="J165" i="1"/>
  <c r="J164" i="1" s="1"/>
  <c r="J201" i="1" l="1"/>
  <c r="D39" i="3"/>
  <c r="J152" i="1"/>
  <c r="J101" i="1"/>
  <c r="J100" i="1" s="1"/>
  <c r="J99" i="1" s="1"/>
  <c r="J91" i="1" s="1"/>
  <c r="D27" i="3" s="1"/>
  <c r="J115" i="1"/>
  <c r="J82" i="1"/>
  <c r="J81" i="1" s="1"/>
  <c r="D38" i="3" l="1"/>
  <c r="D32" i="3"/>
  <c r="J123" i="1"/>
  <c r="D29" i="3"/>
  <c r="J80" i="1"/>
  <c r="I51" i="2"/>
  <c r="I50" i="2" s="1"/>
  <c r="J14" i="1"/>
  <c r="J13" i="1" s="1"/>
  <c r="J12" i="1" s="1"/>
  <c r="J11" i="1" s="1"/>
  <c r="J27" i="1"/>
  <c r="J26" i="1" s="1"/>
  <c r="J42" i="1"/>
  <c r="J41" i="1" s="1"/>
  <c r="J40" i="1" s="1"/>
  <c r="J39" i="1" s="1"/>
  <c r="D18" i="3" s="1"/>
  <c r="J47" i="1"/>
  <c r="J46" i="1" s="1"/>
  <c r="J45" i="1" s="1"/>
  <c r="J228" i="1"/>
  <c r="J224" i="1"/>
  <c r="J114" i="1"/>
  <c r="J113" i="1" s="1"/>
  <c r="J87" i="1"/>
  <c r="J66" i="1"/>
  <c r="J65" i="1" s="1"/>
  <c r="J64" i="1" s="1"/>
  <c r="J72" i="1" l="1"/>
  <c r="D25" i="3" s="1"/>
  <c r="J86" i="1"/>
  <c r="J44" i="1"/>
  <c r="D19" i="3" s="1"/>
  <c r="J18" i="1"/>
  <c r="J112" i="1"/>
  <c r="D28" i="3" s="1"/>
  <c r="J63" i="1"/>
  <c r="D23" i="3" s="1"/>
  <c r="J223" i="1"/>
  <c r="J222" i="1" s="1"/>
  <c r="J221" i="1" s="1"/>
  <c r="J220" i="1" s="1"/>
  <c r="J219" i="1" s="1"/>
  <c r="I49" i="2"/>
  <c r="D40" i="3"/>
  <c r="D13" i="3"/>
  <c r="J17" i="1" l="1"/>
  <c r="J16" i="1" s="1"/>
  <c r="J85" i="1"/>
  <c r="J84" i="1" s="1"/>
  <c r="K49" i="2"/>
  <c r="J62" i="1"/>
  <c r="D22" i="3"/>
  <c r="D36" i="3"/>
  <c r="D14" i="3"/>
  <c r="D15" i="3" l="1"/>
  <c r="J10" i="1"/>
  <c r="J71" i="1"/>
  <c r="D26" i="3"/>
  <c r="D24" i="3" s="1"/>
  <c r="I136" i="2"/>
  <c r="J9" i="1"/>
  <c r="J8" i="1" s="1"/>
  <c r="D12" i="3"/>
  <c r="D34" i="3"/>
  <c r="D13" i="4" l="1"/>
  <c r="D12" i="4" s="1"/>
  <c r="K7" i="1"/>
  <c r="D11" i="4" s="1"/>
  <c r="D10" i="4" s="1"/>
  <c r="D11" i="3"/>
  <c r="I76" i="2"/>
  <c r="I73" i="2" s="1"/>
  <c r="D9" i="4" l="1"/>
  <c r="D8" i="4" s="1"/>
  <c r="I72" i="2" l="1"/>
  <c r="I8" i="2" s="1"/>
</calcChain>
</file>

<file path=xl/sharedStrings.xml><?xml version="1.0" encoding="utf-8"?>
<sst xmlns="http://schemas.openxmlformats.org/spreadsheetml/2006/main" count="2870" uniqueCount="238">
  <si>
    <t>200</t>
  </si>
  <si>
    <t>01</t>
  </si>
  <si>
    <t>0</t>
  </si>
  <si>
    <t>05</t>
  </si>
  <si>
    <t>11</t>
  </si>
  <si>
    <t>000</t>
  </si>
  <si>
    <t>00000</t>
  </si>
  <si>
    <t>00</t>
  </si>
  <si>
    <t>Физическая культура и спорт</t>
  </si>
  <si>
    <t>800</t>
  </si>
  <si>
    <t>89</t>
  </si>
  <si>
    <t>99</t>
  </si>
  <si>
    <t>Иные бюджетные ассигнования</t>
  </si>
  <si>
    <t>Уплата налога на имущество организаций, земельного и транспортного налогов</t>
  </si>
  <si>
    <t>04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</si>
  <si>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</si>
  <si>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</si>
  <si>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общегосударственного характера </t>
  </si>
  <si>
    <t>Непрограммные расходы</t>
  </si>
  <si>
    <t>Другие вопросы в области жилищно-коммунального хозяйства</t>
  </si>
  <si>
    <t>02</t>
  </si>
  <si>
    <t>Коммунальное хозяйство</t>
  </si>
  <si>
    <t>Жилищно-коммунальное хозяйство</t>
  </si>
  <si>
    <t>81003</t>
  </si>
  <si>
    <t>09</t>
  </si>
  <si>
    <t>Закупка товаров, работ и услуг для обеспечения государственных (муниципальных) нужд</t>
  </si>
  <si>
    <t>81002</t>
  </si>
  <si>
    <t>Дорожное хозяйство (дорожные фонды)</t>
  </si>
  <si>
    <t>30202</t>
  </si>
  <si>
    <t>55</t>
  </si>
  <si>
    <t>08</t>
  </si>
  <si>
    <t>Субсидии юридическим лицам (за исключением субсидий областным государственным учреждениям), индивидуальным предпринимателям, физическим лицам</t>
  </si>
  <si>
    <t>Транспорт</t>
  </si>
  <si>
    <t>Национальная экономика</t>
  </si>
  <si>
    <t>Массовый спорт</t>
  </si>
  <si>
    <t>06</t>
  </si>
  <si>
    <t>10</t>
  </si>
  <si>
    <t>300</t>
  </si>
  <si>
    <t>Социальное обеспечение и иные выплаты населению</t>
  </si>
  <si>
    <t>400</t>
  </si>
  <si>
    <t>07</t>
  </si>
  <si>
    <t>95</t>
  </si>
  <si>
    <t>03</t>
  </si>
  <si>
    <t>Социальное обеспечение населения</t>
  </si>
  <si>
    <t>Социальная политика</t>
  </si>
  <si>
    <t>13</t>
  </si>
  <si>
    <t>90200</t>
  </si>
  <si>
    <t>Оценка недвижимости, признание прав и регулирование отношений по государственной и муниципальной собственности</t>
  </si>
  <si>
    <t>Другие общегосударственные вопросы</t>
  </si>
  <si>
    <t>Общегосударственные вопросы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</si>
  <si>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</si>
  <si>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</si>
  <si>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00491</t>
  </si>
  <si>
    <t>Доплаты к пенсиям государственных служащих субъектов Российской Федерации и муниципальных служащих</t>
  </si>
  <si>
    <t>21100</t>
  </si>
  <si>
    <t>Образование</t>
  </si>
  <si>
    <t>Молодежная политика и оздоровление детей</t>
  </si>
  <si>
    <t>Культура</t>
  </si>
  <si>
    <t>500</t>
  </si>
  <si>
    <t>Межбюджетные трансферты</t>
  </si>
  <si>
    <t>12</t>
  </si>
  <si>
    <t>51180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</si>
  <si>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</si>
  <si>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</si>
  <si>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</si>
  <si>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Другие вопросы в области национальной экономики</t>
  </si>
  <si>
    <t>30201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</si>
  <si>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</si>
  <si>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</si>
  <si>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70500</t>
  </si>
  <si>
    <t>Резервные фонды местных администраций</t>
  </si>
  <si>
    <t>Резервные фонды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</si>
  <si>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</si>
  <si>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20300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</si>
  <si>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</si>
  <si>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</si>
  <si>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ВСЕГО</t>
  </si>
  <si>
    <t>направление</t>
  </si>
  <si>
    <t>мероприятие</t>
  </si>
  <si>
    <t>подпрограмма</t>
  </si>
  <si>
    <t>программа</t>
  </si>
  <si>
    <t xml:space="preserve"> группа вида расходов</t>
  </si>
  <si>
    <t xml:space="preserve">целевая статья </t>
  </si>
  <si>
    <t>подраздел</t>
  </si>
  <si>
    <t>раздел</t>
  </si>
  <si>
    <t>ведомство</t>
  </si>
  <si>
    <t>Наименование</t>
  </si>
  <si>
    <t>Культура, кинематография</t>
  </si>
  <si>
    <t>Возмещения потерь в доходах организациям автомобильного транспорта, возникающих вследствие государственного регулирования тарифа на перевозки пассажиров автомобильным транспортом</t>
  </si>
  <si>
    <t>Иные расходы на реализацию отраслевых мероприятий</t>
  </si>
  <si>
    <t>20400</t>
  </si>
  <si>
    <t>Финансовое обеспечение выполнения функций органов местного самоуправления</t>
  </si>
  <si>
    <t>Ремонт автомобильных дорог общего пользования местного значения</t>
  </si>
  <si>
    <t>Код классификации</t>
  </si>
  <si>
    <t>30203</t>
  </si>
  <si>
    <t>60004</t>
  </si>
  <si>
    <t>Организация и содержание мест захоронения</t>
  </si>
  <si>
    <t>руб.</t>
  </si>
  <si>
    <t>60</t>
  </si>
  <si>
    <t>21801</t>
  </si>
  <si>
    <t>Предупреждение и ликвдация последствий чрезвычайных ситуаций и стихийных бедствий природного и техногенного характера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</si>
  <si>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</si>
  <si>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Водное хозяйство</t>
  </si>
  <si>
    <t>Иные расходы на реализацию отрослевых мероприятий</t>
  </si>
  <si>
    <t>Мероприятия в области использования, охраны водных объектов и гидротехнических сооружений</t>
  </si>
  <si>
    <t>28001</t>
  </si>
  <si>
    <t>34003</t>
  </si>
  <si>
    <t>Мероприятия по землеустройству и землепользованию</t>
  </si>
  <si>
    <t>Капитальный ренмонт, ремонт и содержание автомобильных дорог общего пользования местного значения за счет средств дорожного фонда</t>
  </si>
  <si>
    <t>Капитальный ренмонт, ремонт и содержание автомобильных дорог общего пользования местного значения за счет средств бюджетов поселений</t>
  </si>
  <si>
    <t>61</t>
  </si>
  <si>
    <t>Содержание   автомобильных дорог  общего пользования местного значения за счет средств дорожного фонда</t>
  </si>
  <si>
    <t>Содержание автомобильных дорог общего пользования местного значения за счет средств бюджетов поселений</t>
  </si>
  <si>
    <t>Жилищное хозяйство</t>
  </si>
  <si>
    <t>Капитальный ремонт муниципального жилищного фонда</t>
  </si>
  <si>
    <t>Мероприятия в области жилищного хозяйства</t>
  </si>
  <si>
    <t>Мероприятия в области коммунального хозяйства</t>
  </si>
  <si>
    <t>Субсиди юридическим лицам (за исключением субсидий областным государственным учреждениям), индивдуальным предпринимателям, физическим лицам</t>
  </si>
  <si>
    <t>65002</t>
  </si>
  <si>
    <t>65003</t>
  </si>
  <si>
    <t>35105</t>
  </si>
  <si>
    <t>Благоустройство</t>
  </si>
  <si>
    <t>62</t>
  </si>
  <si>
    <t>Уличное освещение</t>
  </si>
  <si>
    <t>60001</t>
  </si>
  <si>
    <t>63</t>
  </si>
  <si>
    <t>Прочие мероприятия по благоустройству городских округов и поселений</t>
  </si>
  <si>
    <t>60005</t>
  </si>
  <si>
    <t>802</t>
  </si>
  <si>
    <t>51401</t>
  </si>
  <si>
    <t>Мероприятия в области социальной политики</t>
  </si>
  <si>
    <t>Реализация полномочий Российской Федерации по обеспечению жильем отдельных категорий граждан, установленных Федеральными законами от 12 января 1995 №5-ФЗ "О ветеранах" и от 24 ноября 1995 года №181-ФЗ "О социальной защите инвалидов в Российской Федерации"</t>
  </si>
  <si>
    <t>Капитальные вложения в объекты недвижимого имущества государственной (муниципальной) собственности</t>
  </si>
  <si>
    <t>55135</t>
  </si>
  <si>
    <t>Выполнение публчных обязательств перед физическим лицом, подлежащих исполнению в денежной форме</t>
  </si>
  <si>
    <t>52106</t>
  </si>
  <si>
    <t>Расходы на осуществление переданных полномочий органам местного самоуправления муниципального района по проведению мероприятий для детей и молодежи в области молодежной политики</t>
  </si>
  <si>
    <t>Расходы на осуществление переданных полномочий органам местного самоуправления муниципального района по созданию условий для организации досуга и обеспечения жителей поселения услугами организаций культуры</t>
  </si>
  <si>
    <t>Расходы на осуществление переданных полномочий органам местного самоуправления муниципального района по организации библиотечного обслуживания населения, комплектование и обеспечение сохранности библиотечных фондов библиотек поселения</t>
  </si>
  <si>
    <t>52107</t>
  </si>
  <si>
    <t>52108</t>
  </si>
  <si>
    <t>Администрация Кусинского городского поселения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</si>
  <si>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</si>
  <si>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52102</t>
  </si>
  <si>
    <t xml:space="preserve">Расходы на осуществление переданных полномочий органам местного самоуправления муниципального района по исполнению бюджета и  контролю за исполнением данного бюджета </t>
  </si>
  <si>
    <t>52101</t>
  </si>
  <si>
    <t xml:space="preserve">Расходы на осуществление переданных полномочий органам местного самоуправления муниципального района по формированию архивных фондов поселения </t>
  </si>
  <si>
    <t>Расходы за счет субвенций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 для осуществления органам местного самоуправления в установленном порядке</t>
  </si>
  <si>
    <t>52103</t>
  </si>
  <si>
    <t xml:space="preserve">Расходы на осуществление переданных полномочий органам местного самоуправления муниципального района по организации и осуществлению мероприятий по гражданской обороне, защите населения и территории поселения от чрезвычайных ситуаций природного и техногенного характера </t>
  </si>
  <si>
    <t>Межбюджетные трансфетры</t>
  </si>
  <si>
    <t>Расходы на осуществление переданных полномочий органам местного самоуправления муниципального района по регулированию вопросов местного значения в сфере архитектуры и градостроительства</t>
  </si>
  <si>
    <t>52104</t>
  </si>
  <si>
    <t>52105</t>
  </si>
  <si>
    <t>Расходы на осуществление переданных полномочий органам местного самоуправления муниципального района по содействию в развитии сельскохозяйственного производства, создание условий для развития малого и среднего предпринимательства</t>
  </si>
  <si>
    <t>Расходы на осуществление переданных полномочий органам местного самоуправления муниципального района по обеспечению условий для развития на территории поселения физической культуры и  спорта, организации проведения официальных физкультурно-оздоровительных и спортивных мероприятий поселения</t>
  </si>
  <si>
    <t>52109</t>
  </si>
  <si>
    <t>Выполнение публичных обязательств перед физическим лицом, подлежащих исполнению в денежной форме</t>
  </si>
  <si>
    <t>Проведение выборов в представительные органы муниципального образования</t>
  </si>
  <si>
    <t>20200</t>
  </si>
  <si>
    <t>Расходы общегосударственного характера</t>
  </si>
  <si>
    <t>Обеспечение проведения выборов и референдумов</t>
  </si>
  <si>
    <t>Муниципальная программа "Управление муниципальным имуществом и земельными ресурсами Кусинского городского поселения  на 2017-2019 годы"</t>
  </si>
  <si>
    <t>Мероприятия, реализуемые в рамках муниципальной адресной программы  "Управление муниципальным имуществом и земельными ресурсами Кусинского  городского поселения  на 2017-2019 годы"</t>
  </si>
  <si>
    <t>Муниципальная целевая комплексная программа "Благоустройство территории Кусинского городского поселения на 2017-2019 годы"</t>
  </si>
  <si>
    <t>Мероприятия, реализуемые в рамках муниципальной целевой комплексной программы "Благоустройство территории Кусинского городского поселения на 2017-2019 годы"</t>
  </si>
  <si>
    <t>Мероприятия реализуемые в рамках муниципальная программа "Управление муниципальным имуществом и земельными ресурсами Кусинского городского поселения  на 2017-2019 годы"</t>
  </si>
  <si>
    <t>Целевая программа "Развитие дорожного хозяйства Кусинского городского поселения на 2017-2019 годы"</t>
  </si>
  <si>
    <t>Адресная программа "Развитие сетей уличного освещения на территории Кусинского городского поселения Кусинского муниципального района Челябинской области на 2017-2019 годы"</t>
  </si>
  <si>
    <t>Мероприятия, реализуемые в рамках адресной программы "Развитие сетей уличного освещения на территории Кусинского городского поселения Кусинского муниципального района Челябинской области на 2017-2019 годы"</t>
  </si>
  <si>
    <t>Мероприятия, реализуемые в рамках муниципальной программы  "Управление муниципальным имуществом и земельными ресурсами Кусинского  городского поселения  на 2017-2019 годы"</t>
  </si>
  <si>
    <t>Мероприятия, реализуемые в рамках адресной программы "Модернизация системы уличного освещения на территории Кусинского городского поселения Кусинского муниципального района Челябинской области на 2017-2019 годы"</t>
  </si>
  <si>
    <t>Сумма
2018</t>
  </si>
  <si>
    <t>Иные выплаты населению</t>
  </si>
  <si>
    <t>Возмещения потерь в доходах организациям автомобильного транспорта, возникающих вследствие государственного регулирования тарифа на перевозки пассажиров автомобильным транспортом городских маршрутов</t>
  </si>
  <si>
    <t xml:space="preserve">Распределение бюджетных ассигнований по разделам и подразделам 
классификации расходов бюджетов на 2018 год </t>
  </si>
  <si>
    <t xml:space="preserve">Распределение бюджетных ассигнований по целевым статьям 
(муниципальным программам Кусинского городского поселения и непрограммным направлениям деятельности), группам видов расходов, разделам и подразделам классификации расходов бюджетов на 2018 год </t>
  </si>
  <si>
    <t>30204</t>
  </si>
  <si>
    <t xml:space="preserve">Ведомственная структура расходов
бюджета Кусинского городского поселения на 2018 год </t>
  </si>
  <si>
    <t xml:space="preserve">Совет депутатов Кусинского городского поселения </t>
  </si>
  <si>
    <t>Источники внутреннего финансирования дефицита</t>
  </si>
  <si>
    <t>Код бюджетной классификации Российской Федерации</t>
  </si>
  <si>
    <t>Наименование источника средств</t>
  </si>
  <si>
    <t>Сумма, рублей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</si>
  <si>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</si>
  <si>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</si>
  <si>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</si>
  <si>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бюджета</t>
  </si>
  <si>
    <t>01 05 02 00 00 0000 500</t>
  </si>
  <si>
    <t>Увеличение прочих остатков средств бюджетов</t>
  </si>
  <si>
    <t>01 05 02 01 10 0000 510</t>
  </si>
  <si>
    <t>Увеличение прочих остатков денежных средств бюджетов поселений</t>
  </si>
  <si>
    <t>01 05 02 00 00 0000 600</t>
  </si>
  <si>
    <t>Уменьшение прочих остатков средств бюджетов</t>
  </si>
  <si>
    <t>01 05 02 01 10 0000 610</t>
  </si>
  <si>
    <t>Уменьшение прочих остатков денежных средств бюджетов поселений</t>
  </si>
  <si>
    <t>бюджета Кусинского городского поселения на 2018 год</t>
  </si>
  <si>
    <t>Муниципальная программа «Обеспечение доступным и комфортным жильем- граждан Российской Федерации» в Кусинском муниципальном районе на 2014-2020 года</t>
  </si>
  <si>
    <t xml:space="preserve">В рамках подпрограммы «Модернизация объектов коммунальной инфраструктуры» </t>
  </si>
  <si>
    <t>Строительстов газопроводов и газовых сетей</t>
  </si>
  <si>
    <t>Капитальные вложения в объекты государственной (муниципальной) собственности</t>
  </si>
  <si>
    <t>3</t>
  </si>
  <si>
    <t>00040</t>
  </si>
  <si>
    <t>Муниципальная программа "Охрана окружающей среды в Кусинском муниципальном районе в 2015-2020 годы"</t>
  </si>
  <si>
    <t>14</t>
  </si>
  <si>
    <t>L0160</t>
  </si>
  <si>
    <t>Расходы за счет субсидий местным бюджетам для софинансирования расходных обязательст возникающих при выполнении полномочий органов местного самоуправления по вопросам местного значения</t>
  </si>
  <si>
    <t>Реконструкция и капитальный ремонт гтдротехнических сооружений в целях обеспечения безопасности гидротехнических сооружений</t>
  </si>
  <si>
    <t>L00160</t>
  </si>
  <si>
    <t>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</si>
  <si>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</si>
  <si>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Муниципальная программа "Профилактика преступлений и иных правонарушений на территории Кусинского муниципального района 2016-2020 годы"</t>
  </si>
  <si>
    <t>Муниципальная программа "Профилактика преступлений и иных правонарушений на территории Кусинского муниципального района 2016-2020 годы"е</t>
  </si>
  <si>
    <t>Реализация приоритеного проекта "Формирование комфортной городской среды"</t>
  </si>
  <si>
    <t>L5550</t>
  </si>
  <si>
    <t>60006</t>
  </si>
  <si>
    <t>Уплата иных платежей</t>
  </si>
  <si>
    <t>Возмещение части финансовых затрат юридическим лицам - прпоизводимтелям товаров, работ, услуг в сфере жилищно-коомунального хозяйства, оказывающим услуги по водоснабжению и водоотведению</t>
  </si>
  <si>
    <t>Возмещение выпадающих доходов юридическим лицам, индивидуальным предпринимателям, физическим лицам предоставляющим услуги населению по помывке в бане</t>
  </si>
  <si>
    <t>Компенсация расходов автотранспортных предприятий, связанных с предоставлением сезонных льгот пенсионерам-садоводам, пенсионерам-огородникам на автомобильном транспорте городских сезонныз (садовых) маршрутов</t>
  </si>
  <si>
    <t>Субсидии в целях финансового обеспечения (возмещения) затрат организаций коммунального комплекса для модернизации объектов инженерной инфраструктуры, связанных с выполнением работ, оказанием услуг, для обеспечения надежного и бесперебойного тепло-, водоснабжения населения</t>
  </si>
  <si>
    <t>30207</t>
  </si>
  <si>
    <t>Другие мероприятия по реализации государственных функций</t>
  </si>
  <si>
    <t>32</t>
  </si>
  <si>
    <t>S0040</t>
  </si>
  <si>
    <t>Муниципальная программа Кусинского муниципального района «Благоустройство населенных пунктов Кусинского муниципального района" на 2018-2022 годы</t>
  </si>
  <si>
    <t>Строительство газопроводов и газовых сетей</t>
  </si>
  <si>
    <t>Реконструкция и капитальный ремонт гидротехнических сооружений в целях обеспечения безопасности гидротехнических сооружений</t>
  </si>
  <si>
    <t>S0160</t>
  </si>
  <si>
    <t>00160</t>
  </si>
  <si>
    <t>S0050</t>
  </si>
  <si>
    <t>Муниципальная программа "Развитие дорожного хозяйства в Кусинском муниципальном районе на 2017-2022 годы"</t>
  </si>
  <si>
    <t>Капитальный ремонт, ремонт и содержание автомобильных дорог общего пользования местного значения</t>
  </si>
  <si>
    <t>Реализация приоритетного проекта "Формирование комфортной городской среды"</t>
  </si>
  <si>
    <t>Приложение 4
к решению Совета депутатов 
Кусинского городского поселения
от 26.09.2018 г №37</t>
  </si>
  <si>
    <t xml:space="preserve">Приложение 3
к решению Совета депутатов 
Кусинского городского поселения
от 26.09.2018 г №37
</t>
  </si>
  <si>
    <t xml:space="preserve">Приложение 2
к решению Совета депутатов 
Кусинского городского поселения
от 26.09.2018 г №37
  </t>
  </si>
  <si>
    <t xml:space="preserve"> Приложение 1
к решению Совета депутатов 
Кусинского городского поселения 
от26.09.2018 г №37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</si>
</sst>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0_ ;\-#,##0.00\ "/>
  </numFmts>
  <fonts count="11" x14ac:knownFonts="1">
    <font>
      <sz val="10"/>
      <name val="Arial Cyr"/>
      <charset val="204"/>
    </font>
    <font>
      <sz val="22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left" vertical="top"/>
    </xf>
    <xf numFmtId="0" fontId="4" fillId="3" borderId="0" xfId="0" applyFont="1" applyFill="1"/>
    <xf numFmtId="0" fontId="3" fillId="3" borderId="0" xfId="0" applyFont="1" applyFill="1" applyAlignment="1">
      <alignment horizontal="right" vertical="top" wrapText="1"/>
    </xf>
    <xf numFmtId="0" fontId="3" fillId="3" borderId="0" xfId="0" applyFont="1" applyFill="1" applyAlignment="1">
      <alignment horizontal="right"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right"/>
    </xf>
    <xf numFmtId="49" fontId="5" fillId="3" borderId="1" xfId="0" applyNumberFormat="1" applyFont="1" applyFill="1" applyBorder="1" applyAlignment="1">
      <alignment horizontal="center" vertical="center" textRotation="90" wrapText="1" readingOrder="1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right" vertical="center" readingOrder="1"/>
    </xf>
    <xf numFmtId="4" fontId="5" fillId="3" borderId="1" xfId="0" applyNumberFormat="1" applyFont="1" applyFill="1" applyBorder="1" applyAlignment="1">
      <alignment horizontal="right" vertical="center" wrapText="1" readingOrder="1"/>
    </xf>
    <xf numFmtId="0" fontId="3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 readingOrder="1"/>
    </xf>
    <xf numFmtId="49" fontId="3" fillId="3" borderId="1" xfId="0" applyNumberFormat="1" applyFont="1" applyFill="1" applyBorder="1" applyAlignment="1">
      <alignment horizontal="right" vertical="center" wrapText="1" readingOrder="1"/>
    </xf>
    <xf numFmtId="49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readingOrder="1"/>
    </xf>
    <xf numFmtId="0" fontId="8" fillId="3" borderId="0" xfId="0" applyFont="1" applyFill="1"/>
    <xf numFmtId="4" fontId="3" fillId="3" borderId="0" xfId="0" applyNumberFormat="1" applyFont="1" applyFill="1" applyAlignment="1">
      <alignment horizontal="right" vertical="center"/>
    </xf>
    <xf numFmtId="0" fontId="5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horizontal="right" vertical="top"/>
    </xf>
    <xf numFmtId="49" fontId="5" fillId="3" borderId="1" xfId="0" applyNumberFormat="1" applyFont="1" applyFill="1" applyBorder="1" applyAlignment="1">
      <alignment horizontal="righ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vertical="top"/>
    </xf>
    <xf numFmtId="49" fontId="3" fillId="3" borderId="1" xfId="0" applyNumberFormat="1" applyFont="1" applyFill="1" applyBorder="1" applyAlignment="1">
      <alignment horizontal="right" vertical="top" wrapText="1"/>
    </xf>
    <xf numFmtId="4" fontId="3" fillId="3" borderId="1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textRotation="90" wrapText="1" readingOrder="1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right" vertical="center" wrapText="1" readingOrder="1"/>
    </xf>
    <xf numFmtId="4" fontId="3" fillId="0" borderId="1" xfId="0" applyNumberFormat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right" vertical="center" wrapText="1" readingOrder="1"/>
    </xf>
    <xf numFmtId="4" fontId="3" fillId="0" borderId="0" xfId="0" applyNumberFormat="1" applyFont="1" applyFill="1" applyBorder="1" applyAlignment="1">
      <alignment horizontal="right" vertical="center" wrapText="1" readingOrder="1"/>
    </xf>
    <xf numFmtId="0" fontId="3" fillId="3" borderId="0" xfId="0" applyFont="1" applyFill="1" applyAlignment="1">
      <alignment horizontal="left" vertical="top"/>
    </xf>
    <xf numFmtId="0" fontId="3" fillId="3" borderId="1" xfId="0" applyFont="1" applyFill="1" applyBorder="1" applyAlignment="1">
      <alignment horizontal="right" vertical="top"/>
    </xf>
    <xf numFmtId="4" fontId="4" fillId="3" borderId="0" xfId="0" applyNumberFormat="1" applyFont="1" applyFill="1"/>
    <xf numFmtId="49" fontId="5" fillId="3" borderId="1" xfId="0" applyNumberFormat="1" applyFont="1" applyFill="1" applyBorder="1" applyAlignment="1">
      <alignment horizontal="right" vertical="center" wrapText="1" readingOrder="1"/>
    </xf>
    <xf numFmtId="49" fontId="7" fillId="0" borderId="2" xfId="0" applyNumberFormat="1" applyFont="1" applyBorder="1" applyAlignment="1">
      <alignment horizontal="justify" vertical="top" wrapText="1"/>
    </xf>
    <xf numFmtId="0" fontId="7" fillId="0" borderId="2" xfId="0" applyNumberFormat="1" applyFont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3" borderId="0" xfId="0" applyNumberFormat="1" applyFont="1" applyFill="1"/>
    <xf numFmtId="0" fontId="5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4" fontId="10" fillId="3" borderId="0" xfId="0" applyNumberFormat="1" applyFont="1" applyFill="1"/>
    <xf numFmtId="0" fontId="10" fillId="3" borderId="0" xfId="0" applyFont="1" applyFill="1"/>
    <xf numFmtId="4" fontId="3" fillId="3" borderId="1" xfId="0" applyNumberFormat="1" applyFont="1" applyFill="1" applyBorder="1"/>
    <xf numFmtId="49" fontId="3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justify" vertical="top" wrapText="1"/>
    </xf>
    <xf numFmtId="0" fontId="3" fillId="3" borderId="1" xfId="0" applyNumberFormat="1" applyFont="1" applyFill="1" applyBorder="1" applyAlignment="1">
      <alignment horizontal="justify" vertical="top" wrapText="1"/>
    </xf>
    <xf numFmtId="0" fontId="6" fillId="3" borderId="1" xfId="0" applyNumberFormat="1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justify" vertical="top" wrapText="1"/>
    </xf>
    <xf numFmtId="164" fontId="6" fillId="2" borderId="1" xfId="0" applyNumberFormat="1" applyFont="1" applyFill="1" applyBorder="1" applyAlignment="1">
      <alignment horizontal="justify" vertical="top" wrapText="1"/>
    </xf>
    <xf numFmtId="49" fontId="6" fillId="2" borderId="1" xfId="0" applyNumberFormat="1" applyFont="1" applyFill="1" applyBorder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3" fillId="3" borderId="0" xfId="0" applyFont="1" applyFill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49" fontId="3" fillId="2" borderId="1" xfId="0" applyNumberFormat="1" applyFont="1" applyFill="1" applyBorder="1" applyAlignment="1">
      <alignment horizontal="justify" vertical="top" wrapText="1"/>
    </xf>
    <xf numFmtId="49" fontId="3" fillId="3" borderId="1" xfId="0" applyNumberFormat="1" applyFont="1" applyFill="1" applyBorder="1" applyAlignment="1" applyProtection="1">
      <alignment horizontal="justify" vertical="top" wrapText="1"/>
    </xf>
    <xf numFmtId="49" fontId="9" fillId="2" borderId="1" xfId="0" applyNumberFormat="1" applyFont="1" applyFill="1" applyBorder="1" applyAlignment="1">
      <alignment horizontal="justify" vertical="top" wrapText="1"/>
    </xf>
    <xf numFmtId="164" fontId="3" fillId="2" borderId="1" xfId="0" applyNumberFormat="1" applyFont="1" applyFill="1" applyBorder="1" applyAlignment="1">
      <alignment horizontal="justify" vertical="top" wrapText="1"/>
    </xf>
    <xf numFmtId="0" fontId="5" fillId="3" borderId="1" xfId="0" applyNumberFormat="1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justify" vertical="top" wrapText="1"/>
    </xf>
    <xf numFmtId="0" fontId="9" fillId="3" borderId="1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wrapText="1"/>
    </xf>
    <xf numFmtId="0" fontId="6" fillId="3" borderId="1" xfId="0" applyNumberFormat="1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wrapText="1"/>
    </xf>
    <xf numFmtId="0" fontId="3" fillId="0" borderId="1" xfId="0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justify" vertical="center" wrapText="1"/>
    </xf>
    <xf numFmtId="0" fontId="6" fillId="3" borderId="1" xfId="0" applyNumberFormat="1" applyFont="1" applyFill="1" applyBorder="1" applyAlignment="1">
      <alignment horizontal="justify" wrapText="1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 vertical="center" wrapText="1"/>
    </xf>
    <xf numFmtId="49" fontId="5" fillId="3" borderId="1" xfId="0" applyNumberFormat="1" applyFont="1" applyFill="1" applyBorder="1" applyAlignment="1">
      <alignment horizontal="right" vertical="center" readingOrder="1"/>
    </xf>
    <xf numFmtId="49" fontId="3" fillId="3" borderId="1" xfId="0" applyNumberFormat="1" applyFont="1" applyFill="1" applyBorder="1" applyAlignment="1">
      <alignment horizontal="right" vertical="center" readingOrder="1"/>
    </xf>
    <xf numFmtId="49" fontId="5" fillId="3" borderId="1" xfId="0" applyNumberFormat="1" applyFont="1" applyFill="1" applyBorder="1" applyAlignment="1">
      <alignment horizontal="center" vertical="center" textRotation="90" wrapText="1"/>
    </xf>
    <xf numFmtId="0" fontId="3" fillId="3" borderId="0" xfId="0" applyFont="1" applyFill="1" applyAlignment="1">
      <alignment horizontal="right" vertical="top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 readingOrder="1"/>
    </xf>
    <xf numFmtId="14" fontId="4" fillId="3" borderId="4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3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textRotation="90" wrapText="1" readingOrder="1"/>
    </xf>
    <xf numFmtId="0" fontId="3" fillId="3" borderId="0" xfId="0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 textRotation="90" wrapText="1" readingOrder="1"/>
    </xf>
    <xf numFmtId="0" fontId="3" fillId="0" borderId="0" xfId="0" applyFont="1" applyFill="1" applyAlignment="1">
      <alignment horizontal="right" vertical="top" wrapText="1"/>
    </xf>
    <xf numFmtId="0" fontId="5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textRotation="90" wrapText="1" readingOrder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"/>
  <sheetViews>
    <sheetView tabSelected="1" view="pageBreakPreview" zoomScale="62" zoomScaleNormal="85" zoomScaleSheetLayoutView="62" workbookViewId="0">
      <selection sqref="A1:I1"/>
    </sheetView>
  </sheetViews>
  <sheetFormatPr defaultColWidth="9.109375" defaultRowHeight="17.399999999999999" x14ac:dyDescent="0.3"/>
  <cols>
    <col min="1" max="1" width="91.6640625" style="10" customWidth="1"/>
    <col min="2" max="2" width="8.33203125" style="9" customWidth="1"/>
    <col min="3" max="3" width="8" style="9" customWidth="1"/>
    <col min="4" max="4" width="7.6640625" style="9" customWidth="1"/>
    <col min="5" max="5" width="10.5546875" style="9" customWidth="1"/>
    <col min="6" max="8" width="9.88671875" style="9" customWidth="1"/>
    <col min="9" max="9" width="25.33203125" style="9" customWidth="1"/>
    <col min="10" max="10" width="9.109375" style="5"/>
    <col min="11" max="11" width="20.109375" style="5" bestFit="1" customWidth="1"/>
    <col min="12" max="16384" width="9.109375" style="5"/>
  </cols>
  <sheetData>
    <row r="1" spans="1:9" ht="145.5" customHeight="1" x14ac:dyDescent="0.3">
      <c r="A1" s="121" t="s">
        <v>237</v>
      </c>
      <c r="B1" s="121"/>
      <c r="C1" s="121"/>
      <c r="D1" s="121"/>
      <c r="E1" s="121"/>
      <c r="F1" s="121"/>
      <c r="G1" s="121"/>
      <c r="H1" s="121"/>
      <c r="I1" s="121"/>
    </row>
    <row r="2" spans="1:9" ht="13.5" customHeight="1" x14ac:dyDescent="0.3">
      <c r="A2" s="6"/>
      <c r="B2" s="7"/>
      <c r="C2" s="7"/>
      <c r="D2" s="7"/>
      <c r="E2" s="7"/>
      <c r="F2" s="7"/>
      <c r="G2" s="7"/>
      <c r="H2" s="7"/>
      <c r="I2" s="7"/>
    </row>
    <row r="3" spans="1:9" ht="105.75" customHeight="1" x14ac:dyDescent="0.3">
      <c r="A3" s="124" t="s">
        <v>176</v>
      </c>
      <c r="B3" s="124"/>
      <c r="C3" s="124"/>
      <c r="D3" s="124"/>
      <c r="E3" s="124"/>
      <c r="F3" s="124"/>
      <c r="G3" s="124"/>
      <c r="H3" s="124"/>
      <c r="I3" s="124"/>
    </row>
    <row r="4" spans="1:9" ht="29.25" customHeight="1" x14ac:dyDescent="0.35">
      <c r="I4" s="11" t="s">
        <v>97</v>
      </c>
    </row>
    <row r="5" spans="1:9" ht="26.25" customHeight="1" x14ac:dyDescent="0.3">
      <c r="A5" s="123" t="s">
        <v>86</v>
      </c>
      <c r="B5" s="123" t="s">
        <v>93</v>
      </c>
      <c r="C5" s="123"/>
      <c r="D5" s="123"/>
      <c r="E5" s="123"/>
      <c r="F5" s="123"/>
      <c r="G5" s="123"/>
      <c r="H5" s="123"/>
      <c r="I5" s="122" t="s">
        <v>172</v>
      </c>
    </row>
    <row r="6" spans="1:9" ht="26.25" customHeight="1" x14ac:dyDescent="0.3">
      <c r="A6" s="123"/>
      <c r="B6" s="125" t="s">
        <v>82</v>
      </c>
      <c r="C6" s="125"/>
      <c r="D6" s="125"/>
      <c r="E6" s="125"/>
      <c r="F6" s="120" t="s">
        <v>81</v>
      </c>
      <c r="G6" s="120" t="s">
        <v>84</v>
      </c>
      <c r="H6" s="120" t="s">
        <v>83</v>
      </c>
      <c r="I6" s="122"/>
    </row>
    <row r="7" spans="1:9" ht="140.25" customHeight="1" x14ac:dyDescent="0.3">
      <c r="A7" s="123"/>
      <c r="B7" s="12" t="s">
        <v>80</v>
      </c>
      <c r="C7" s="12" t="s">
        <v>79</v>
      </c>
      <c r="D7" s="12" t="s">
        <v>78</v>
      </c>
      <c r="E7" s="12" t="s">
        <v>77</v>
      </c>
      <c r="F7" s="120"/>
      <c r="G7" s="120"/>
      <c r="H7" s="120"/>
      <c r="I7" s="122"/>
    </row>
    <row r="8" spans="1:9" x14ac:dyDescent="0.3">
      <c r="A8" s="13" t="s">
        <v>76</v>
      </c>
      <c r="B8" s="14"/>
      <c r="C8" s="14"/>
      <c r="D8" s="14"/>
      <c r="E8" s="14"/>
      <c r="F8" s="14"/>
      <c r="G8" s="14"/>
      <c r="H8" s="14"/>
      <c r="I8" s="15">
        <f>I9+I17+I34+I39+I43+I49+I55+I64+I68+I72</f>
        <v>134420686.44</v>
      </c>
    </row>
    <row r="9" spans="1:9" ht="36" x14ac:dyDescent="0.3">
      <c r="A9" s="95" t="s">
        <v>231</v>
      </c>
      <c r="B9" s="118" t="s">
        <v>1</v>
      </c>
      <c r="C9" s="118" t="s">
        <v>2</v>
      </c>
      <c r="D9" s="118" t="s">
        <v>7</v>
      </c>
      <c r="E9" s="118" t="s">
        <v>6</v>
      </c>
      <c r="F9" s="118" t="s">
        <v>5</v>
      </c>
      <c r="G9" s="118" t="s">
        <v>7</v>
      </c>
      <c r="H9" s="118" t="s">
        <v>7</v>
      </c>
      <c r="I9" s="15">
        <f>I10</f>
        <v>3468242.3000000003</v>
      </c>
    </row>
    <row r="10" spans="1:9" ht="54" x14ac:dyDescent="0.3">
      <c r="A10" s="93" t="s">
        <v>206</v>
      </c>
      <c r="B10" s="119" t="s">
        <v>1</v>
      </c>
      <c r="C10" s="119" t="s">
        <v>2</v>
      </c>
      <c r="D10" s="119" t="s">
        <v>7</v>
      </c>
      <c r="E10" s="119" t="s">
        <v>6</v>
      </c>
      <c r="F10" s="119" t="s">
        <v>5</v>
      </c>
      <c r="G10" s="119" t="s">
        <v>7</v>
      </c>
      <c r="H10" s="119" t="s">
        <v>7</v>
      </c>
      <c r="I10" s="18">
        <f>I11</f>
        <v>3468242.3000000003</v>
      </c>
    </row>
    <row r="11" spans="1:9" ht="54" x14ac:dyDescent="0.3">
      <c r="A11" s="93" t="s">
        <v>206</v>
      </c>
      <c r="B11" s="119" t="s">
        <v>1</v>
      </c>
      <c r="C11" s="119" t="s">
        <v>2</v>
      </c>
      <c r="D11" s="119" t="s">
        <v>1</v>
      </c>
      <c r="E11" s="119" t="s">
        <v>6</v>
      </c>
      <c r="F11" s="119" t="s">
        <v>5</v>
      </c>
      <c r="G11" s="119" t="s">
        <v>7</v>
      </c>
      <c r="H11" s="119" t="s">
        <v>7</v>
      </c>
      <c r="I11" s="18">
        <f>I12+I14</f>
        <v>3468242.3000000003</v>
      </c>
    </row>
    <row r="12" spans="1:9" ht="36" x14ac:dyDescent="0.3">
      <c r="A12" s="95" t="s">
        <v>232</v>
      </c>
      <c r="B12" s="119" t="s">
        <v>1</v>
      </c>
      <c r="C12" s="119" t="s">
        <v>2</v>
      </c>
      <c r="D12" s="119" t="s">
        <v>1</v>
      </c>
      <c r="E12" s="119" t="s">
        <v>229</v>
      </c>
      <c r="F12" s="119" t="s">
        <v>5</v>
      </c>
      <c r="G12" s="119" t="s">
        <v>7</v>
      </c>
      <c r="H12" s="119" t="s">
        <v>7</v>
      </c>
      <c r="I12" s="18">
        <f>I13</f>
        <v>3194865.14</v>
      </c>
    </row>
    <row r="13" spans="1:9" ht="36" x14ac:dyDescent="0.3">
      <c r="A13" s="93" t="s">
        <v>25</v>
      </c>
      <c r="B13" s="119" t="s">
        <v>1</v>
      </c>
      <c r="C13" s="119" t="s">
        <v>2</v>
      </c>
      <c r="D13" s="119" t="s">
        <v>1</v>
      </c>
      <c r="E13" s="119" t="s">
        <v>229</v>
      </c>
      <c r="F13" s="119" t="s">
        <v>0</v>
      </c>
      <c r="G13" s="119" t="s">
        <v>14</v>
      </c>
      <c r="H13" s="119" t="s">
        <v>24</v>
      </c>
      <c r="I13" s="18">
        <f>'Приложение 2'!J95</f>
        <v>3194865.14</v>
      </c>
    </row>
    <row r="14" spans="1:9" ht="18" x14ac:dyDescent="0.3">
      <c r="A14" s="93" t="s">
        <v>89</v>
      </c>
      <c r="B14" s="119" t="s">
        <v>1</v>
      </c>
      <c r="C14" s="119" t="s">
        <v>2</v>
      </c>
      <c r="D14" s="119" t="s">
        <v>40</v>
      </c>
      <c r="E14" s="119" t="s">
        <v>6</v>
      </c>
      <c r="F14" s="119" t="s">
        <v>5</v>
      </c>
      <c r="G14" s="119" t="s">
        <v>7</v>
      </c>
      <c r="H14" s="119" t="s">
        <v>7</v>
      </c>
      <c r="I14" s="18">
        <f>I15</f>
        <v>273377.15999999997</v>
      </c>
    </row>
    <row r="15" spans="1:9" ht="36" x14ac:dyDescent="0.3">
      <c r="A15" s="95" t="s">
        <v>232</v>
      </c>
      <c r="B15" s="119" t="s">
        <v>1</v>
      </c>
      <c r="C15" s="119" t="s">
        <v>2</v>
      </c>
      <c r="D15" s="119" t="s">
        <v>40</v>
      </c>
      <c r="E15" s="119" t="s">
        <v>228</v>
      </c>
      <c r="F15" s="119" t="s">
        <v>5</v>
      </c>
      <c r="G15" s="119" t="s">
        <v>7</v>
      </c>
      <c r="H15" s="119" t="s">
        <v>7</v>
      </c>
      <c r="I15" s="18">
        <f>I16</f>
        <v>273377.15999999997</v>
      </c>
    </row>
    <row r="16" spans="1:9" ht="36" x14ac:dyDescent="0.3">
      <c r="A16" s="93" t="s">
        <v>25</v>
      </c>
      <c r="B16" s="119" t="s">
        <v>1</v>
      </c>
      <c r="C16" s="119" t="s">
        <v>2</v>
      </c>
      <c r="D16" s="119" t="s">
        <v>40</v>
      </c>
      <c r="E16" s="119" t="s">
        <v>228</v>
      </c>
      <c r="F16" s="119" t="s">
        <v>0</v>
      </c>
      <c r="G16" s="119" t="s">
        <v>14</v>
      </c>
      <c r="H16" s="119" t="s">
        <v>24</v>
      </c>
      <c r="I16" s="18">
        <f>'Приложение 2'!J98</f>
        <v>273377.15999999997</v>
      </c>
    </row>
    <row r="17" spans="1:9" ht="52.2" x14ac:dyDescent="0.3">
      <c r="A17" s="102" t="s">
        <v>197</v>
      </c>
      <c r="B17" s="17" t="s">
        <v>42</v>
      </c>
      <c r="C17" s="17" t="s">
        <v>2</v>
      </c>
      <c r="D17" s="17" t="s">
        <v>7</v>
      </c>
      <c r="E17" s="17" t="s">
        <v>6</v>
      </c>
      <c r="F17" s="17" t="s">
        <v>5</v>
      </c>
      <c r="G17" s="17" t="s">
        <v>7</v>
      </c>
      <c r="H17" s="17" t="s">
        <v>7</v>
      </c>
      <c r="I17" s="15">
        <f>I18</f>
        <v>24657831.080000002</v>
      </c>
    </row>
    <row r="18" spans="1:9" ht="43.5" customHeight="1" x14ac:dyDescent="0.3">
      <c r="A18" s="107" t="s">
        <v>198</v>
      </c>
      <c r="B18" s="20" t="s">
        <v>42</v>
      </c>
      <c r="C18" s="21">
        <v>3</v>
      </c>
      <c r="D18" s="20" t="s">
        <v>7</v>
      </c>
      <c r="E18" s="20" t="s">
        <v>6</v>
      </c>
      <c r="F18" s="20" t="s">
        <v>5</v>
      </c>
      <c r="G18" s="20" t="s">
        <v>7</v>
      </c>
      <c r="H18" s="20" t="s">
        <v>7</v>
      </c>
      <c r="I18" s="18">
        <f>I19+I24+I31</f>
        <v>24657831.080000002</v>
      </c>
    </row>
    <row r="19" spans="1:9" ht="64.5" customHeight="1" x14ac:dyDescent="0.3">
      <c r="A19" s="93" t="s">
        <v>206</v>
      </c>
      <c r="B19" s="20" t="s">
        <v>42</v>
      </c>
      <c r="C19" s="21">
        <v>3</v>
      </c>
      <c r="D19" s="20" t="s">
        <v>1</v>
      </c>
      <c r="E19" s="20" t="s">
        <v>6</v>
      </c>
      <c r="F19" s="20" t="s">
        <v>5</v>
      </c>
      <c r="G19" s="20" t="s">
        <v>7</v>
      </c>
      <c r="H19" s="20" t="s">
        <v>7</v>
      </c>
      <c r="I19" s="18">
        <f>I21+I23</f>
        <v>23373315.300000001</v>
      </c>
    </row>
    <row r="20" spans="1:9" ht="18" x14ac:dyDescent="0.3">
      <c r="A20" s="95" t="s">
        <v>199</v>
      </c>
      <c r="B20" s="20" t="s">
        <v>42</v>
      </c>
      <c r="C20" s="21">
        <v>3</v>
      </c>
      <c r="D20" s="20" t="s">
        <v>1</v>
      </c>
      <c r="E20" s="20" t="s">
        <v>202</v>
      </c>
      <c r="F20" s="20" t="s">
        <v>5</v>
      </c>
      <c r="G20" s="20" t="s">
        <v>7</v>
      </c>
      <c r="H20" s="20" t="s">
        <v>7</v>
      </c>
      <c r="I20" s="18">
        <f>I21</f>
        <v>11673315.300000001</v>
      </c>
    </row>
    <row r="21" spans="1:9" ht="36" x14ac:dyDescent="0.3">
      <c r="A21" s="95" t="s">
        <v>25</v>
      </c>
      <c r="B21" s="20" t="s">
        <v>42</v>
      </c>
      <c r="C21" s="21">
        <v>3</v>
      </c>
      <c r="D21" s="20" t="s">
        <v>1</v>
      </c>
      <c r="E21" s="20" t="s">
        <v>202</v>
      </c>
      <c r="F21" s="20" t="s">
        <v>39</v>
      </c>
      <c r="G21" s="20" t="s">
        <v>3</v>
      </c>
      <c r="H21" s="20" t="s">
        <v>3</v>
      </c>
      <c r="I21" s="18">
        <f>'Приложение 2'!J177</f>
        <v>11673315.300000001</v>
      </c>
    </row>
    <row r="22" spans="1:9" ht="72" x14ac:dyDescent="0.3">
      <c r="A22" s="95" t="s">
        <v>210</v>
      </c>
      <c r="B22" s="20" t="s">
        <v>42</v>
      </c>
      <c r="C22" s="21">
        <v>3</v>
      </c>
      <c r="D22" s="20" t="s">
        <v>1</v>
      </c>
      <c r="E22" s="20" t="s">
        <v>209</v>
      </c>
      <c r="F22" s="20" t="s">
        <v>5</v>
      </c>
      <c r="G22" s="20" t="s">
        <v>7</v>
      </c>
      <c r="H22" s="20" t="s">
        <v>7</v>
      </c>
      <c r="I22" s="18">
        <f>I23</f>
        <v>11700000</v>
      </c>
    </row>
    <row r="23" spans="1:9" ht="36" x14ac:dyDescent="0.3">
      <c r="A23" s="95" t="s">
        <v>25</v>
      </c>
      <c r="B23" s="20" t="s">
        <v>42</v>
      </c>
      <c r="C23" s="21">
        <v>3</v>
      </c>
      <c r="D23" s="20" t="s">
        <v>1</v>
      </c>
      <c r="E23" s="20" t="s">
        <v>209</v>
      </c>
      <c r="F23" s="20" t="s">
        <v>0</v>
      </c>
      <c r="G23" s="20" t="s">
        <v>3</v>
      </c>
      <c r="H23" s="20" t="s">
        <v>20</v>
      </c>
      <c r="I23" s="18">
        <f>'Приложение 2'!J138</f>
        <v>11700000</v>
      </c>
    </row>
    <row r="24" spans="1:9" ht="18" x14ac:dyDescent="0.3">
      <c r="A24" s="69" t="s">
        <v>89</v>
      </c>
      <c r="B24" s="20" t="s">
        <v>42</v>
      </c>
      <c r="C24" s="21">
        <v>3</v>
      </c>
      <c r="D24" s="20" t="s">
        <v>40</v>
      </c>
      <c r="E24" s="20" t="s">
        <v>6</v>
      </c>
      <c r="F24" s="20" t="s">
        <v>5</v>
      </c>
      <c r="G24" s="20" t="s">
        <v>7</v>
      </c>
      <c r="H24" s="20" t="s">
        <v>7</v>
      </c>
      <c r="I24" s="18">
        <f>I25+I27+I29</f>
        <v>35724.14</v>
      </c>
    </row>
    <row r="25" spans="1:9" ht="18" x14ac:dyDescent="0.3">
      <c r="A25" s="100" t="s">
        <v>226</v>
      </c>
      <c r="B25" s="20" t="s">
        <v>42</v>
      </c>
      <c r="C25" s="21">
        <v>3</v>
      </c>
      <c r="D25" s="20" t="s">
        <v>40</v>
      </c>
      <c r="E25" s="20" t="s">
        <v>224</v>
      </c>
      <c r="F25" s="20" t="s">
        <v>5</v>
      </c>
      <c r="G25" s="20" t="s">
        <v>7</v>
      </c>
      <c r="H25" s="20" t="s">
        <v>7</v>
      </c>
      <c r="I25" s="18">
        <f>I26</f>
        <v>6000</v>
      </c>
    </row>
    <row r="26" spans="1:9" ht="36" x14ac:dyDescent="0.3">
      <c r="A26" s="100" t="s">
        <v>132</v>
      </c>
      <c r="B26" s="20" t="s">
        <v>42</v>
      </c>
      <c r="C26" s="21">
        <v>3</v>
      </c>
      <c r="D26" s="20" t="s">
        <v>40</v>
      </c>
      <c r="E26" s="20" t="s">
        <v>224</v>
      </c>
      <c r="F26" s="20" t="s">
        <v>39</v>
      </c>
      <c r="G26" s="20" t="s">
        <v>3</v>
      </c>
      <c r="H26" s="20" t="s">
        <v>3</v>
      </c>
      <c r="I26" s="18">
        <f>'Приложение 2'!J180</f>
        <v>6000</v>
      </c>
    </row>
    <row r="27" spans="1:9" ht="18" x14ac:dyDescent="0.3">
      <c r="A27" s="95" t="s">
        <v>116</v>
      </c>
      <c r="B27" s="20" t="s">
        <v>42</v>
      </c>
      <c r="C27" s="21">
        <v>3</v>
      </c>
      <c r="D27" s="20" t="s">
        <v>40</v>
      </c>
      <c r="E27" s="20" t="s">
        <v>120</v>
      </c>
      <c r="F27" s="20" t="s">
        <v>5</v>
      </c>
      <c r="G27" s="20" t="s">
        <v>7</v>
      </c>
      <c r="H27" s="20" t="s">
        <v>7</v>
      </c>
      <c r="I27" s="18">
        <f>I28</f>
        <v>26724.14</v>
      </c>
    </row>
    <row r="28" spans="1:9" ht="36" x14ac:dyDescent="0.3">
      <c r="A28" s="95" t="s">
        <v>25</v>
      </c>
      <c r="B28" s="20" t="s">
        <v>42</v>
      </c>
      <c r="C28" s="21">
        <v>3</v>
      </c>
      <c r="D28" s="20" t="s">
        <v>40</v>
      </c>
      <c r="E28" s="20" t="s">
        <v>120</v>
      </c>
      <c r="F28" s="20" t="s">
        <v>0</v>
      </c>
      <c r="G28" s="20" t="s">
        <v>3</v>
      </c>
      <c r="H28" s="20" t="s">
        <v>20</v>
      </c>
      <c r="I28" s="18">
        <f>'Приложение 2'!J141</f>
        <v>26724.14</v>
      </c>
    </row>
    <row r="29" spans="1:9" ht="72" x14ac:dyDescent="0.3">
      <c r="A29" s="93" t="s">
        <v>210</v>
      </c>
      <c r="B29" s="20" t="s">
        <v>42</v>
      </c>
      <c r="C29" s="21">
        <v>3</v>
      </c>
      <c r="D29" s="20" t="s">
        <v>40</v>
      </c>
      <c r="E29" s="20" t="s">
        <v>230</v>
      </c>
      <c r="F29" s="20" t="s">
        <v>5</v>
      </c>
      <c r="G29" s="20" t="s">
        <v>7</v>
      </c>
      <c r="H29" s="20" t="s">
        <v>7</v>
      </c>
      <c r="I29" s="18">
        <f>I30</f>
        <v>3000</v>
      </c>
    </row>
    <row r="30" spans="1:9" ht="36" x14ac:dyDescent="0.3">
      <c r="A30" s="95" t="s">
        <v>25</v>
      </c>
      <c r="B30" s="20" t="s">
        <v>42</v>
      </c>
      <c r="C30" s="21">
        <v>3</v>
      </c>
      <c r="D30" s="20" t="s">
        <v>40</v>
      </c>
      <c r="E30" s="20" t="s">
        <v>230</v>
      </c>
      <c r="F30" s="20" t="s">
        <v>0</v>
      </c>
      <c r="G30" s="20" t="s">
        <v>3</v>
      </c>
      <c r="H30" s="20" t="s">
        <v>20</v>
      </c>
      <c r="I30" s="18">
        <f>'Приложение 2'!J143</f>
        <v>3000</v>
      </c>
    </row>
    <row r="31" spans="1:9" ht="54" x14ac:dyDescent="0.3">
      <c r="A31" s="100" t="s">
        <v>117</v>
      </c>
      <c r="B31" s="20" t="s">
        <v>42</v>
      </c>
      <c r="C31" s="21">
        <v>3</v>
      </c>
      <c r="D31" s="20" t="s">
        <v>29</v>
      </c>
      <c r="E31" s="20" t="s">
        <v>6</v>
      </c>
      <c r="F31" s="20" t="s">
        <v>5</v>
      </c>
      <c r="G31" s="20" t="s">
        <v>7</v>
      </c>
      <c r="H31" s="20" t="s">
        <v>7</v>
      </c>
      <c r="I31" s="18">
        <f>I32</f>
        <v>1248791.6399999999</v>
      </c>
    </row>
    <row r="32" spans="1:9" ht="72" x14ac:dyDescent="0.3">
      <c r="A32" s="90" t="s">
        <v>220</v>
      </c>
      <c r="B32" s="20" t="s">
        <v>42</v>
      </c>
      <c r="C32" s="21">
        <v>3</v>
      </c>
      <c r="D32" s="20" t="s">
        <v>29</v>
      </c>
      <c r="E32" s="20" t="s">
        <v>221</v>
      </c>
      <c r="F32" s="20" t="s">
        <v>5</v>
      </c>
      <c r="G32" s="20" t="s">
        <v>7</v>
      </c>
      <c r="H32" s="20" t="s">
        <v>7</v>
      </c>
      <c r="I32" s="18">
        <f>I33</f>
        <v>1248791.6399999999</v>
      </c>
    </row>
    <row r="33" spans="1:9" ht="18" x14ac:dyDescent="0.3">
      <c r="A33" s="92" t="s">
        <v>12</v>
      </c>
      <c r="B33" s="20" t="s">
        <v>42</v>
      </c>
      <c r="C33" s="21">
        <v>3</v>
      </c>
      <c r="D33" s="20" t="s">
        <v>29</v>
      </c>
      <c r="E33" s="20" t="s">
        <v>221</v>
      </c>
      <c r="F33" s="20" t="s">
        <v>9</v>
      </c>
      <c r="G33" s="20" t="s">
        <v>3</v>
      </c>
      <c r="H33" s="20" t="s">
        <v>20</v>
      </c>
      <c r="I33" s="18">
        <f>'Приложение 2'!J146</f>
        <v>1248791.6399999999</v>
      </c>
    </row>
    <row r="34" spans="1:9" ht="52.2" x14ac:dyDescent="0.3">
      <c r="A34" s="108" t="s">
        <v>211</v>
      </c>
      <c r="B34" s="17" t="s">
        <v>36</v>
      </c>
      <c r="C34" s="14">
        <v>0</v>
      </c>
      <c r="D34" s="17" t="s">
        <v>7</v>
      </c>
      <c r="E34" s="17" t="s">
        <v>6</v>
      </c>
      <c r="F34" s="17" t="s">
        <v>5</v>
      </c>
      <c r="G34" s="17" t="s">
        <v>7</v>
      </c>
      <c r="H34" s="17" t="s">
        <v>7</v>
      </c>
      <c r="I34" s="15">
        <f>I35</f>
        <v>831000</v>
      </c>
    </row>
    <row r="35" spans="1:9" ht="100.5" customHeight="1" x14ac:dyDescent="0.3">
      <c r="A35" s="103" t="s">
        <v>147</v>
      </c>
      <c r="B35" s="20" t="s">
        <v>36</v>
      </c>
      <c r="C35" s="21">
        <v>0</v>
      </c>
      <c r="D35" s="20" t="s">
        <v>20</v>
      </c>
      <c r="E35" s="20" t="s">
        <v>6</v>
      </c>
      <c r="F35" s="20" t="s">
        <v>5</v>
      </c>
      <c r="G35" s="20" t="s">
        <v>7</v>
      </c>
      <c r="H35" s="20" t="s">
        <v>7</v>
      </c>
      <c r="I35" s="18">
        <f>I36</f>
        <v>831000</v>
      </c>
    </row>
    <row r="36" spans="1:9" ht="41.25" customHeight="1" x14ac:dyDescent="0.3">
      <c r="A36" s="95" t="s">
        <v>62</v>
      </c>
      <c r="B36" s="20" t="s">
        <v>36</v>
      </c>
      <c r="C36" s="21">
        <v>0</v>
      </c>
      <c r="D36" s="20" t="s">
        <v>20</v>
      </c>
      <c r="E36" s="20" t="s">
        <v>61</v>
      </c>
      <c r="F36" s="20" t="s">
        <v>5</v>
      </c>
      <c r="G36" s="20" t="s">
        <v>7</v>
      </c>
      <c r="H36" s="20" t="s">
        <v>7</v>
      </c>
      <c r="I36" s="18">
        <f>I37+I38</f>
        <v>831000</v>
      </c>
    </row>
    <row r="37" spans="1:9" ht="43.5" customHeight="1" x14ac:dyDescent="0.35">
      <c r="A37" s="95" t="s">
        <v>16</v>
      </c>
      <c r="B37" s="20" t="s">
        <v>36</v>
      </c>
      <c r="C37" s="21">
        <v>0</v>
      </c>
      <c r="D37" s="20" t="s">
        <v>20</v>
      </c>
      <c r="E37" s="20" t="s">
        <v>61</v>
      </c>
      <c r="F37" s="20" t="s">
        <v>15</v>
      </c>
      <c r="G37" s="20" t="s">
        <v>20</v>
      </c>
      <c r="H37" s="20" t="s">
        <v>42</v>
      </c>
      <c r="I37" s="87">
        <f>'Приложение 2'!J60</f>
        <v>762900</v>
      </c>
    </row>
    <row r="38" spans="1:9" ht="43.5" customHeight="1" x14ac:dyDescent="0.35">
      <c r="A38" s="95" t="s">
        <v>25</v>
      </c>
      <c r="B38" s="20" t="s">
        <v>36</v>
      </c>
      <c r="C38" s="21">
        <v>0</v>
      </c>
      <c r="D38" s="20" t="s">
        <v>20</v>
      </c>
      <c r="E38" s="20" t="s">
        <v>61</v>
      </c>
      <c r="F38" s="20" t="s">
        <v>0</v>
      </c>
      <c r="G38" s="20" t="s">
        <v>20</v>
      </c>
      <c r="H38" s="20" t="s">
        <v>42</v>
      </c>
      <c r="I38" s="87">
        <f>'Приложение 2'!J61</f>
        <v>68100</v>
      </c>
    </row>
    <row r="39" spans="1:9" ht="41.25" customHeight="1" x14ac:dyDescent="0.3">
      <c r="A39" s="105" t="s">
        <v>203</v>
      </c>
      <c r="B39" s="116">
        <v>14</v>
      </c>
      <c r="C39" s="17" t="s">
        <v>2</v>
      </c>
      <c r="D39" s="17" t="s">
        <v>7</v>
      </c>
      <c r="E39" s="17" t="s">
        <v>6</v>
      </c>
      <c r="F39" s="17" t="s">
        <v>5</v>
      </c>
      <c r="G39" s="17" t="s">
        <v>7</v>
      </c>
      <c r="H39" s="17" t="s">
        <v>7</v>
      </c>
      <c r="I39" s="117">
        <f>I40</f>
        <v>60294700</v>
      </c>
    </row>
    <row r="40" spans="1:9" ht="54" x14ac:dyDescent="0.3">
      <c r="A40" s="93" t="s">
        <v>206</v>
      </c>
      <c r="B40" s="20" t="s">
        <v>204</v>
      </c>
      <c r="C40" s="21">
        <v>0</v>
      </c>
      <c r="D40" s="20" t="s">
        <v>1</v>
      </c>
      <c r="E40" s="20" t="s">
        <v>6</v>
      </c>
      <c r="F40" s="20" t="s">
        <v>5</v>
      </c>
      <c r="G40" s="20" t="s">
        <v>7</v>
      </c>
      <c r="H40" s="20" t="s">
        <v>7</v>
      </c>
      <c r="I40" s="18">
        <f>I41</f>
        <v>60294700</v>
      </c>
    </row>
    <row r="41" spans="1:9" ht="36" x14ac:dyDescent="0.3">
      <c r="A41" s="93" t="s">
        <v>207</v>
      </c>
      <c r="B41" s="20" t="s">
        <v>204</v>
      </c>
      <c r="C41" s="21">
        <v>0</v>
      </c>
      <c r="D41" s="20" t="s">
        <v>1</v>
      </c>
      <c r="E41" s="20" t="s">
        <v>208</v>
      </c>
      <c r="F41" s="20" t="s">
        <v>5</v>
      </c>
      <c r="G41" s="20" t="s">
        <v>7</v>
      </c>
      <c r="H41" s="20" t="s">
        <v>7</v>
      </c>
      <c r="I41" s="18">
        <f>I42</f>
        <v>60294700</v>
      </c>
    </row>
    <row r="42" spans="1:9" ht="36" x14ac:dyDescent="0.3">
      <c r="A42" s="93" t="s">
        <v>25</v>
      </c>
      <c r="B42" s="20" t="s">
        <v>204</v>
      </c>
      <c r="C42" s="21">
        <v>0</v>
      </c>
      <c r="D42" s="20" t="s">
        <v>1</v>
      </c>
      <c r="E42" s="20" t="s">
        <v>208</v>
      </c>
      <c r="F42" s="20" t="s">
        <v>0</v>
      </c>
      <c r="G42" s="20" t="s">
        <v>14</v>
      </c>
      <c r="H42" s="20" t="s">
        <v>35</v>
      </c>
      <c r="I42" s="18">
        <f>'Приложение 2'!J76</f>
        <v>60294700</v>
      </c>
    </row>
    <row r="43" spans="1:9" ht="52.2" x14ac:dyDescent="0.3">
      <c r="A43" s="102" t="s">
        <v>225</v>
      </c>
      <c r="B43" s="17" t="s">
        <v>223</v>
      </c>
      <c r="C43" s="14">
        <v>0</v>
      </c>
      <c r="D43" s="17" t="s">
        <v>7</v>
      </c>
      <c r="E43" s="17" t="s">
        <v>6</v>
      </c>
      <c r="F43" s="17" t="s">
        <v>5</v>
      </c>
      <c r="G43" s="17" t="s">
        <v>7</v>
      </c>
      <c r="H43" s="17" t="s">
        <v>7</v>
      </c>
      <c r="I43" s="15">
        <f>I44</f>
        <v>4715369.22</v>
      </c>
    </row>
    <row r="44" spans="1:9" ht="54" x14ac:dyDescent="0.3">
      <c r="A44" s="93" t="s">
        <v>206</v>
      </c>
      <c r="B44" s="20" t="s">
        <v>223</v>
      </c>
      <c r="C44" s="21">
        <v>0</v>
      </c>
      <c r="D44" s="20" t="s">
        <v>1</v>
      </c>
      <c r="E44" s="20" t="s">
        <v>6</v>
      </c>
      <c r="F44" s="20" t="s">
        <v>5</v>
      </c>
      <c r="G44" s="20" t="s">
        <v>7</v>
      </c>
      <c r="H44" s="20" t="s">
        <v>7</v>
      </c>
      <c r="I44" s="18">
        <f>I45+I47</f>
        <v>4715369.22</v>
      </c>
    </row>
    <row r="45" spans="1:9" ht="36" x14ac:dyDescent="0.3">
      <c r="A45" s="95" t="s">
        <v>213</v>
      </c>
      <c r="B45" s="20" t="s">
        <v>223</v>
      </c>
      <c r="C45" s="21">
        <v>0</v>
      </c>
      <c r="D45" s="20" t="s">
        <v>1</v>
      </c>
      <c r="E45" s="88" t="s">
        <v>214</v>
      </c>
      <c r="F45" s="20" t="s">
        <v>5</v>
      </c>
      <c r="G45" s="20" t="s">
        <v>7</v>
      </c>
      <c r="H45" s="20" t="s">
        <v>7</v>
      </c>
      <c r="I45" s="18">
        <f>I46</f>
        <v>4648700</v>
      </c>
    </row>
    <row r="46" spans="1:9" ht="36" x14ac:dyDescent="0.3">
      <c r="A46" s="95" t="s">
        <v>25</v>
      </c>
      <c r="B46" s="20" t="s">
        <v>223</v>
      </c>
      <c r="C46" s="21">
        <v>0</v>
      </c>
      <c r="D46" s="20" t="s">
        <v>1</v>
      </c>
      <c r="E46" s="88" t="s">
        <v>214</v>
      </c>
      <c r="F46" s="20" t="s">
        <v>0</v>
      </c>
      <c r="G46" s="20" t="s">
        <v>3</v>
      </c>
      <c r="H46" s="20" t="s">
        <v>42</v>
      </c>
      <c r="I46" s="18">
        <f>'Приложение 2'!J156</f>
        <v>4648700</v>
      </c>
    </row>
    <row r="47" spans="1:9" ht="18" x14ac:dyDescent="0.3">
      <c r="A47" s="69" t="s">
        <v>89</v>
      </c>
      <c r="B47" s="20" t="s">
        <v>223</v>
      </c>
      <c r="C47" s="21">
        <v>0</v>
      </c>
      <c r="D47" s="20" t="s">
        <v>40</v>
      </c>
      <c r="E47" s="88" t="s">
        <v>214</v>
      </c>
      <c r="F47" s="20" t="s">
        <v>5</v>
      </c>
      <c r="G47" s="20" t="s">
        <v>7</v>
      </c>
      <c r="H47" s="20" t="s">
        <v>7</v>
      </c>
      <c r="I47" s="18">
        <f>I48</f>
        <v>66669.22</v>
      </c>
    </row>
    <row r="48" spans="1:9" ht="36" x14ac:dyDescent="0.3">
      <c r="A48" s="95" t="s">
        <v>25</v>
      </c>
      <c r="B48" s="20" t="s">
        <v>223</v>
      </c>
      <c r="C48" s="21">
        <v>0</v>
      </c>
      <c r="D48" s="20" t="s">
        <v>40</v>
      </c>
      <c r="E48" s="88" t="s">
        <v>214</v>
      </c>
      <c r="F48" s="20" t="s">
        <v>0</v>
      </c>
      <c r="G48" s="20" t="s">
        <v>3</v>
      </c>
      <c r="H48" s="20" t="s">
        <v>42</v>
      </c>
      <c r="I48" s="18">
        <f>'Приложение 2'!J159</f>
        <v>66669.22</v>
      </c>
    </row>
    <row r="49" spans="1:11" ht="52.2" x14ac:dyDescent="0.3">
      <c r="A49" s="104" t="s">
        <v>162</v>
      </c>
      <c r="B49" s="17" t="s">
        <v>98</v>
      </c>
      <c r="C49" s="17" t="s">
        <v>2</v>
      </c>
      <c r="D49" s="17" t="s">
        <v>7</v>
      </c>
      <c r="E49" s="17" t="s">
        <v>6</v>
      </c>
      <c r="F49" s="17" t="s">
        <v>5</v>
      </c>
      <c r="G49" s="17" t="s">
        <v>7</v>
      </c>
      <c r="H49" s="17" t="s">
        <v>7</v>
      </c>
      <c r="I49" s="15">
        <f>I50</f>
        <v>756468.32</v>
      </c>
      <c r="K49" s="67">
        <f>I49+I55+I64+I68</f>
        <v>14085011.33</v>
      </c>
    </row>
    <row r="50" spans="1:11" ht="54" x14ac:dyDescent="0.3">
      <c r="A50" s="100" t="s">
        <v>163</v>
      </c>
      <c r="B50" s="19" t="s">
        <v>98</v>
      </c>
      <c r="C50" s="19" t="s">
        <v>2</v>
      </c>
      <c r="D50" s="19" t="s">
        <v>1</v>
      </c>
      <c r="E50" s="19" t="s">
        <v>6</v>
      </c>
      <c r="F50" s="19" t="s">
        <v>5</v>
      </c>
      <c r="G50" s="19" t="s">
        <v>7</v>
      </c>
      <c r="H50" s="19" t="s">
        <v>7</v>
      </c>
      <c r="I50" s="18">
        <f>I51+I53</f>
        <v>756468.32</v>
      </c>
    </row>
    <row r="51" spans="1:11" ht="36" x14ac:dyDescent="0.3">
      <c r="A51" s="101" t="s">
        <v>47</v>
      </c>
      <c r="B51" s="19" t="s">
        <v>98</v>
      </c>
      <c r="C51" s="19" t="s">
        <v>2</v>
      </c>
      <c r="D51" s="19" t="s">
        <v>1</v>
      </c>
      <c r="E51" s="19" t="s">
        <v>46</v>
      </c>
      <c r="F51" s="19" t="s">
        <v>5</v>
      </c>
      <c r="G51" s="19" t="s">
        <v>7</v>
      </c>
      <c r="H51" s="19" t="s">
        <v>7</v>
      </c>
      <c r="I51" s="18">
        <f>I52</f>
        <v>556468.31999999995</v>
      </c>
    </row>
    <row r="52" spans="1:11" ht="36" x14ac:dyDescent="0.3">
      <c r="A52" s="93" t="s">
        <v>25</v>
      </c>
      <c r="B52" s="19" t="s">
        <v>98</v>
      </c>
      <c r="C52" s="19" t="s">
        <v>2</v>
      </c>
      <c r="D52" s="19" t="s">
        <v>1</v>
      </c>
      <c r="E52" s="19" t="s">
        <v>46</v>
      </c>
      <c r="F52" s="19" t="s">
        <v>0</v>
      </c>
      <c r="G52" s="19" t="s">
        <v>1</v>
      </c>
      <c r="H52" s="19" t="s">
        <v>45</v>
      </c>
      <c r="I52" s="18">
        <f>'Приложение 2'!J48</f>
        <v>556468.31999999995</v>
      </c>
    </row>
    <row r="53" spans="1:11" ht="18" x14ac:dyDescent="0.3">
      <c r="A53" s="95" t="s">
        <v>107</v>
      </c>
      <c r="B53" s="19" t="s">
        <v>98</v>
      </c>
      <c r="C53" s="19" t="s">
        <v>2</v>
      </c>
      <c r="D53" s="19" t="s">
        <v>1</v>
      </c>
      <c r="E53" s="19" t="s">
        <v>106</v>
      </c>
      <c r="F53" s="19" t="s">
        <v>5</v>
      </c>
      <c r="G53" s="19" t="s">
        <v>7</v>
      </c>
      <c r="H53" s="19" t="s">
        <v>7</v>
      </c>
      <c r="I53" s="18">
        <f>I54</f>
        <v>200000</v>
      </c>
    </row>
    <row r="54" spans="1:11" ht="36" x14ac:dyDescent="0.3">
      <c r="A54" s="93" t="s">
        <v>25</v>
      </c>
      <c r="B54" s="19" t="s">
        <v>98</v>
      </c>
      <c r="C54" s="19" t="s">
        <v>2</v>
      </c>
      <c r="D54" s="19" t="s">
        <v>1</v>
      </c>
      <c r="E54" s="19" t="s">
        <v>106</v>
      </c>
      <c r="F54" s="19" t="s">
        <v>0</v>
      </c>
      <c r="G54" s="19" t="s">
        <v>14</v>
      </c>
      <c r="H54" s="19" t="s">
        <v>60</v>
      </c>
      <c r="I54" s="18">
        <f>'Приложение 2'!J116</f>
        <v>200000</v>
      </c>
    </row>
    <row r="55" spans="1:11" ht="49.5" customHeight="1" x14ac:dyDescent="0.3">
      <c r="A55" s="102" t="s">
        <v>167</v>
      </c>
      <c r="B55" s="68" t="s">
        <v>110</v>
      </c>
      <c r="C55" s="68" t="s">
        <v>2</v>
      </c>
      <c r="D55" s="68" t="s">
        <v>7</v>
      </c>
      <c r="E55" s="68" t="s">
        <v>6</v>
      </c>
      <c r="F55" s="68" t="s">
        <v>5</v>
      </c>
      <c r="G55" s="68" t="s">
        <v>7</v>
      </c>
      <c r="H55" s="68" t="s">
        <v>7</v>
      </c>
      <c r="I55" s="15">
        <f>I56+I59</f>
        <v>6915498.8300000001</v>
      </c>
    </row>
    <row r="56" spans="1:11" ht="39" customHeight="1" x14ac:dyDescent="0.3">
      <c r="A56" s="95" t="s">
        <v>108</v>
      </c>
      <c r="B56" s="19" t="s">
        <v>110</v>
      </c>
      <c r="C56" s="19" t="s">
        <v>2</v>
      </c>
      <c r="D56" s="19" t="s">
        <v>1</v>
      </c>
      <c r="E56" s="19" t="s">
        <v>6</v>
      </c>
      <c r="F56" s="19" t="s">
        <v>5</v>
      </c>
      <c r="G56" s="19" t="s">
        <v>7</v>
      </c>
      <c r="H56" s="19" t="s">
        <v>7</v>
      </c>
      <c r="I56" s="18">
        <f>I57</f>
        <v>4441604.99</v>
      </c>
    </row>
    <row r="57" spans="1:11" ht="36" x14ac:dyDescent="0.3">
      <c r="A57" s="100" t="s">
        <v>111</v>
      </c>
      <c r="B57" s="19" t="s">
        <v>110</v>
      </c>
      <c r="C57" s="19" t="s">
        <v>2</v>
      </c>
      <c r="D57" s="19" t="s">
        <v>1</v>
      </c>
      <c r="E57" s="19" t="s">
        <v>26</v>
      </c>
      <c r="F57" s="19" t="s">
        <v>5</v>
      </c>
      <c r="G57" s="19" t="s">
        <v>7</v>
      </c>
      <c r="H57" s="19" t="s">
        <v>7</v>
      </c>
      <c r="I57" s="18">
        <f>I58</f>
        <v>4441604.99</v>
      </c>
    </row>
    <row r="58" spans="1:11" ht="36" x14ac:dyDescent="0.3">
      <c r="A58" s="95" t="s">
        <v>25</v>
      </c>
      <c r="B58" s="19" t="s">
        <v>110</v>
      </c>
      <c r="C58" s="19" t="s">
        <v>2</v>
      </c>
      <c r="D58" s="19" t="s">
        <v>1</v>
      </c>
      <c r="E58" s="19" t="s">
        <v>26</v>
      </c>
      <c r="F58" s="19" t="s">
        <v>0</v>
      </c>
      <c r="G58" s="19" t="s">
        <v>14</v>
      </c>
      <c r="H58" s="19" t="s">
        <v>24</v>
      </c>
      <c r="I58" s="18">
        <f>'Приложение 2'!J102</f>
        <v>4441604.99</v>
      </c>
    </row>
    <row r="59" spans="1:11" ht="44.25" customHeight="1" x14ac:dyDescent="0.3">
      <c r="A59" s="95" t="s">
        <v>109</v>
      </c>
      <c r="B59" s="19" t="s">
        <v>110</v>
      </c>
      <c r="C59" s="19" t="s">
        <v>2</v>
      </c>
      <c r="D59" s="19" t="s">
        <v>20</v>
      </c>
      <c r="E59" s="19" t="s">
        <v>6</v>
      </c>
      <c r="F59" s="19" t="s">
        <v>5</v>
      </c>
      <c r="G59" s="19" t="s">
        <v>7</v>
      </c>
      <c r="H59" s="19" t="s">
        <v>7</v>
      </c>
      <c r="I59" s="18">
        <f>I60+I62</f>
        <v>2473893.84</v>
      </c>
    </row>
    <row r="60" spans="1:11" ht="36" x14ac:dyDescent="0.3">
      <c r="A60" s="95" t="s">
        <v>112</v>
      </c>
      <c r="B60" s="19" t="s">
        <v>110</v>
      </c>
      <c r="C60" s="19" t="s">
        <v>2</v>
      </c>
      <c r="D60" s="19" t="s">
        <v>20</v>
      </c>
      <c r="E60" s="19" t="s">
        <v>26</v>
      </c>
      <c r="F60" s="19" t="s">
        <v>5</v>
      </c>
      <c r="G60" s="19" t="s">
        <v>7</v>
      </c>
      <c r="H60" s="19" t="s">
        <v>7</v>
      </c>
      <c r="I60" s="18">
        <f>I61</f>
        <v>833571</v>
      </c>
    </row>
    <row r="61" spans="1:11" ht="36" x14ac:dyDescent="0.3">
      <c r="A61" s="95" t="s">
        <v>25</v>
      </c>
      <c r="B61" s="19" t="s">
        <v>110</v>
      </c>
      <c r="C61" s="19" t="s">
        <v>2</v>
      </c>
      <c r="D61" s="19" t="s">
        <v>20</v>
      </c>
      <c r="E61" s="19" t="s">
        <v>26</v>
      </c>
      <c r="F61" s="19" t="s">
        <v>0</v>
      </c>
      <c r="G61" s="19" t="s">
        <v>14</v>
      </c>
      <c r="H61" s="19" t="s">
        <v>24</v>
      </c>
      <c r="I61" s="18">
        <f>'Приложение 2'!J105</f>
        <v>833571</v>
      </c>
    </row>
    <row r="62" spans="1:11" ht="18" x14ac:dyDescent="0.3">
      <c r="A62" s="95" t="s">
        <v>92</v>
      </c>
      <c r="B62" s="19" t="s">
        <v>110</v>
      </c>
      <c r="C62" s="19" t="s">
        <v>2</v>
      </c>
      <c r="D62" s="19" t="s">
        <v>20</v>
      </c>
      <c r="E62" s="19" t="s">
        <v>23</v>
      </c>
      <c r="F62" s="19" t="s">
        <v>5</v>
      </c>
      <c r="G62" s="19" t="s">
        <v>7</v>
      </c>
      <c r="H62" s="19" t="s">
        <v>7</v>
      </c>
      <c r="I62" s="18">
        <f>I63</f>
        <v>1640322.84</v>
      </c>
    </row>
    <row r="63" spans="1:11" ht="36" x14ac:dyDescent="0.3">
      <c r="A63" s="95" t="s">
        <v>25</v>
      </c>
      <c r="B63" s="19" t="s">
        <v>110</v>
      </c>
      <c r="C63" s="19" t="s">
        <v>2</v>
      </c>
      <c r="D63" s="19" t="s">
        <v>20</v>
      </c>
      <c r="E63" s="19" t="s">
        <v>23</v>
      </c>
      <c r="F63" s="19" t="s">
        <v>0</v>
      </c>
      <c r="G63" s="19" t="s">
        <v>14</v>
      </c>
      <c r="H63" s="19" t="s">
        <v>24</v>
      </c>
      <c r="I63" s="18">
        <f>'Приложение 2'!J107</f>
        <v>1640322.84</v>
      </c>
    </row>
    <row r="64" spans="1:11" ht="60.75" customHeight="1" x14ac:dyDescent="0.3">
      <c r="A64" s="108" t="s">
        <v>168</v>
      </c>
      <c r="B64" s="68" t="s">
        <v>122</v>
      </c>
      <c r="C64" s="68" t="s">
        <v>2</v>
      </c>
      <c r="D64" s="68" t="s">
        <v>7</v>
      </c>
      <c r="E64" s="68" t="s">
        <v>6</v>
      </c>
      <c r="F64" s="68" t="s">
        <v>5</v>
      </c>
      <c r="G64" s="68" t="s">
        <v>7</v>
      </c>
      <c r="H64" s="68" t="s">
        <v>7</v>
      </c>
      <c r="I64" s="15">
        <f>I65</f>
        <v>4165500</v>
      </c>
    </row>
    <row r="65" spans="1:9" ht="54" x14ac:dyDescent="0.3">
      <c r="A65" s="100" t="s">
        <v>169</v>
      </c>
      <c r="B65" s="19" t="s">
        <v>122</v>
      </c>
      <c r="C65" s="19" t="s">
        <v>2</v>
      </c>
      <c r="D65" s="19" t="s">
        <v>1</v>
      </c>
      <c r="E65" s="19" t="s">
        <v>6</v>
      </c>
      <c r="F65" s="19" t="s">
        <v>5</v>
      </c>
      <c r="G65" s="19" t="s">
        <v>7</v>
      </c>
      <c r="H65" s="19" t="s">
        <v>7</v>
      </c>
      <c r="I65" s="18">
        <f>I66</f>
        <v>4165500</v>
      </c>
    </row>
    <row r="66" spans="1:9" ht="18" x14ac:dyDescent="0.3">
      <c r="A66" s="100" t="s">
        <v>123</v>
      </c>
      <c r="B66" s="19" t="s">
        <v>122</v>
      </c>
      <c r="C66" s="19" t="s">
        <v>2</v>
      </c>
      <c r="D66" s="19" t="s">
        <v>1</v>
      </c>
      <c r="E66" s="19" t="s">
        <v>124</v>
      </c>
      <c r="F66" s="19" t="s">
        <v>5</v>
      </c>
      <c r="G66" s="19" t="s">
        <v>7</v>
      </c>
      <c r="H66" s="19" t="s">
        <v>7</v>
      </c>
      <c r="I66" s="18">
        <f>I67</f>
        <v>4165500</v>
      </c>
    </row>
    <row r="67" spans="1:9" ht="36" x14ac:dyDescent="0.3">
      <c r="A67" s="95" t="s">
        <v>25</v>
      </c>
      <c r="B67" s="20" t="s">
        <v>122</v>
      </c>
      <c r="C67" s="20" t="s">
        <v>2</v>
      </c>
      <c r="D67" s="20" t="s">
        <v>1</v>
      </c>
      <c r="E67" s="20" t="s">
        <v>124</v>
      </c>
      <c r="F67" s="20" t="s">
        <v>0</v>
      </c>
      <c r="G67" s="20" t="s">
        <v>3</v>
      </c>
      <c r="H67" s="20" t="s">
        <v>42</v>
      </c>
      <c r="I67" s="18">
        <f>'Приложение 2'!J163</f>
        <v>4165500</v>
      </c>
    </row>
    <row r="68" spans="1:9" ht="34.799999999999997" x14ac:dyDescent="0.3">
      <c r="A68" s="102" t="s">
        <v>164</v>
      </c>
      <c r="B68" s="17" t="s">
        <v>125</v>
      </c>
      <c r="C68" s="17" t="s">
        <v>2</v>
      </c>
      <c r="D68" s="17" t="s">
        <v>7</v>
      </c>
      <c r="E68" s="17" t="s">
        <v>6</v>
      </c>
      <c r="F68" s="17" t="s">
        <v>5</v>
      </c>
      <c r="G68" s="17" t="s">
        <v>7</v>
      </c>
      <c r="H68" s="17" t="s">
        <v>7</v>
      </c>
      <c r="I68" s="15">
        <f>I69</f>
        <v>2247544.1800000002</v>
      </c>
    </row>
    <row r="69" spans="1:9" ht="59.25" customHeight="1" x14ac:dyDescent="0.3">
      <c r="A69" s="95" t="s">
        <v>165</v>
      </c>
      <c r="B69" s="20" t="s">
        <v>125</v>
      </c>
      <c r="C69" s="20" t="s">
        <v>2</v>
      </c>
      <c r="D69" s="20" t="s">
        <v>1</v>
      </c>
      <c r="E69" s="20" t="s">
        <v>6</v>
      </c>
      <c r="F69" s="20" t="s">
        <v>5</v>
      </c>
      <c r="G69" s="20" t="s">
        <v>7</v>
      </c>
      <c r="H69" s="20" t="s">
        <v>7</v>
      </c>
      <c r="I69" s="18">
        <f>I70</f>
        <v>2247544.1800000002</v>
      </c>
    </row>
    <row r="70" spans="1:9" ht="18" x14ac:dyDescent="0.3">
      <c r="A70" s="95" t="s">
        <v>126</v>
      </c>
      <c r="B70" s="20" t="s">
        <v>125</v>
      </c>
      <c r="C70" s="20" t="s">
        <v>2</v>
      </c>
      <c r="D70" s="20" t="s">
        <v>1</v>
      </c>
      <c r="E70" s="20" t="s">
        <v>127</v>
      </c>
      <c r="F70" s="20" t="s">
        <v>5</v>
      </c>
      <c r="G70" s="20" t="s">
        <v>7</v>
      </c>
      <c r="H70" s="20" t="s">
        <v>7</v>
      </c>
      <c r="I70" s="18">
        <f>I71</f>
        <v>2247544.1800000002</v>
      </c>
    </row>
    <row r="71" spans="1:9" ht="36" x14ac:dyDescent="0.3">
      <c r="A71" s="95" t="s">
        <v>25</v>
      </c>
      <c r="B71" s="20" t="s">
        <v>125</v>
      </c>
      <c r="C71" s="20" t="s">
        <v>2</v>
      </c>
      <c r="D71" s="20" t="s">
        <v>1</v>
      </c>
      <c r="E71" s="20" t="s">
        <v>127</v>
      </c>
      <c r="F71" s="20" t="s">
        <v>0</v>
      </c>
      <c r="G71" s="20" t="s">
        <v>3</v>
      </c>
      <c r="H71" s="20" t="s">
        <v>42</v>
      </c>
      <c r="I71" s="18">
        <f>'Приложение 2'!J167</f>
        <v>2247544.1800000002</v>
      </c>
    </row>
    <row r="72" spans="1:9" x14ac:dyDescent="0.3">
      <c r="A72" s="104" t="s">
        <v>18</v>
      </c>
      <c r="B72" s="14">
        <v>99</v>
      </c>
      <c r="C72" s="17" t="s">
        <v>2</v>
      </c>
      <c r="D72" s="17" t="s">
        <v>7</v>
      </c>
      <c r="E72" s="17" t="s">
        <v>6</v>
      </c>
      <c r="F72" s="17" t="s">
        <v>5</v>
      </c>
      <c r="G72" s="17" t="s">
        <v>7</v>
      </c>
      <c r="H72" s="17" t="s">
        <v>7</v>
      </c>
      <c r="I72" s="15">
        <f>I73+I92+I116+I135+I144+I147</f>
        <v>26368532.510000002</v>
      </c>
    </row>
    <row r="73" spans="1:9" ht="18" x14ac:dyDescent="0.3">
      <c r="A73" s="91" t="s">
        <v>17</v>
      </c>
      <c r="B73" s="21">
        <v>99</v>
      </c>
      <c r="C73" s="21">
        <v>0</v>
      </c>
      <c r="D73" s="20" t="s">
        <v>14</v>
      </c>
      <c r="E73" s="20" t="s">
        <v>6</v>
      </c>
      <c r="F73" s="20" t="s">
        <v>5</v>
      </c>
      <c r="G73" s="20" t="s">
        <v>7</v>
      </c>
      <c r="H73" s="20" t="s">
        <v>7</v>
      </c>
      <c r="I73" s="18">
        <f>I76+I78+I86+I88+I74+I90</f>
        <v>10403561.08</v>
      </c>
    </row>
    <row r="74" spans="1:9" ht="18" x14ac:dyDescent="0.3">
      <c r="A74" s="71" t="s">
        <v>158</v>
      </c>
      <c r="B74" s="21">
        <v>99</v>
      </c>
      <c r="C74" s="21">
        <v>0</v>
      </c>
      <c r="D74" s="20" t="s">
        <v>14</v>
      </c>
      <c r="E74" s="20" t="s">
        <v>159</v>
      </c>
      <c r="F74" s="20" t="s">
        <v>5</v>
      </c>
      <c r="G74" s="20" t="s">
        <v>7</v>
      </c>
      <c r="H74" s="20" t="s">
        <v>7</v>
      </c>
      <c r="I74" s="18">
        <f>I75</f>
        <v>15000</v>
      </c>
    </row>
    <row r="75" spans="1:9" ht="18" x14ac:dyDescent="0.3">
      <c r="A75" s="92" t="s">
        <v>12</v>
      </c>
      <c r="B75" s="21">
        <v>99</v>
      </c>
      <c r="C75" s="21">
        <v>0</v>
      </c>
      <c r="D75" s="20" t="s">
        <v>14</v>
      </c>
      <c r="E75" s="20" t="s">
        <v>159</v>
      </c>
      <c r="F75" s="20" t="s">
        <v>9</v>
      </c>
      <c r="G75" s="20" t="s">
        <v>1</v>
      </c>
      <c r="H75" s="20" t="s">
        <v>40</v>
      </c>
      <c r="I75" s="18">
        <f>'Приложение 2'!J38</f>
        <v>15000</v>
      </c>
    </row>
    <row r="76" spans="1:9" ht="18" x14ac:dyDescent="0.3">
      <c r="A76" s="92" t="s">
        <v>74</v>
      </c>
      <c r="B76" s="21">
        <v>99</v>
      </c>
      <c r="C76" s="21">
        <v>0</v>
      </c>
      <c r="D76" s="20" t="s">
        <v>14</v>
      </c>
      <c r="E76" s="20" t="s">
        <v>73</v>
      </c>
      <c r="F76" s="20" t="s">
        <v>5</v>
      </c>
      <c r="G76" s="20" t="s">
        <v>7</v>
      </c>
      <c r="H76" s="20" t="s">
        <v>7</v>
      </c>
      <c r="I76" s="18">
        <f>I77</f>
        <v>1151462.71</v>
      </c>
    </row>
    <row r="77" spans="1:9" ht="61.5" customHeight="1" x14ac:dyDescent="0.3">
      <c r="A77" s="92" t="s">
        <v>16</v>
      </c>
      <c r="B77" s="21">
        <v>99</v>
      </c>
      <c r="C77" s="21">
        <v>0</v>
      </c>
      <c r="D77" s="20" t="s">
        <v>14</v>
      </c>
      <c r="E77" s="20" t="s">
        <v>73</v>
      </c>
      <c r="F77" s="20" t="s">
        <v>15</v>
      </c>
      <c r="G77" s="20" t="s">
        <v>1</v>
      </c>
      <c r="H77" s="20" t="s">
        <v>20</v>
      </c>
      <c r="I77" s="18">
        <f>'Приложение 2'!J15</f>
        <v>1151462.71</v>
      </c>
    </row>
    <row r="78" spans="1:9" ht="36" x14ac:dyDescent="0.3">
      <c r="A78" s="91" t="s">
        <v>91</v>
      </c>
      <c r="B78" s="21">
        <v>99</v>
      </c>
      <c r="C78" s="21">
        <v>0</v>
      </c>
      <c r="D78" s="20" t="s">
        <v>14</v>
      </c>
      <c r="E78" s="20" t="s">
        <v>90</v>
      </c>
      <c r="F78" s="20" t="s">
        <v>5</v>
      </c>
      <c r="G78" s="20" t="s">
        <v>7</v>
      </c>
      <c r="H78" s="20" t="s">
        <v>7</v>
      </c>
      <c r="I78" s="18">
        <f>I79++I80+I81+I82+I84+I85+I83</f>
        <v>8067662.8700000001</v>
      </c>
    </row>
    <row r="79" spans="1:9" s="22" customFormat="1" ht="69.75" customHeight="1" x14ac:dyDescent="0.3">
      <c r="A79" s="92" t="s">
        <v>16</v>
      </c>
      <c r="B79" s="21">
        <v>99</v>
      </c>
      <c r="C79" s="21">
        <v>0</v>
      </c>
      <c r="D79" s="20" t="s">
        <v>14</v>
      </c>
      <c r="E79" s="20" t="s">
        <v>90</v>
      </c>
      <c r="F79" s="20" t="s">
        <v>15</v>
      </c>
      <c r="G79" s="20" t="s">
        <v>1</v>
      </c>
      <c r="H79" s="20" t="s">
        <v>42</v>
      </c>
      <c r="I79" s="18">
        <f>'Приложение 2'!J225</f>
        <v>411225</v>
      </c>
    </row>
    <row r="80" spans="1:9" s="22" customFormat="1" ht="57.75" customHeight="1" x14ac:dyDescent="0.3">
      <c r="A80" s="92" t="s">
        <v>16</v>
      </c>
      <c r="B80" s="21">
        <v>99</v>
      </c>
      <c r="C80" s="21">
        <v>0</v>
      </c>
      <c r="D80" s="20" t="s">
        <v>14</v>
      </c>
      <c r="E80" s="20" t="s">
        <v>90</v>
      </c>
      <c r="F80" s="20" t="s">
        <v>15</v>
      </c>
      <c r="G80" s="20" t="s">
        <v>1</v>
      </c>
      <c r="H80" s="20" t="s">
        <v>14</v>
      </c>
      <c r="I80" s="18">
        <f>'Приложение 2'!J20</f>
        <v>5864964</v>
      </c>
    </row>
    <row r="81" spans="1:9" s="22" customFormat="1" ht="41.25" customHeight="1" x14ac:dyDescent="0.3">
      <c r="A81" s="93" t="s">
        <v>25</v>
      </c>
      <c r="B81" s="21">
        <v>99</v>
      </c>
      <c r="C81" s="21">
        <v>0</v>
      </c>
      <c r="D81" s="20" t="s">
        <v>14</v>
      </c>
      <c r="E81" s="20" t="s">
        <v>90</v>
      </c>
      <c r="F81" s="20" t="s">
        <v>0</v>
      </c>
      <c r="G81" s="20" t="s">
        <v>1</v>
      </c>
      <c r="H81" s="20" t="s">
        <v>42</v>
      </c>
      <c r="I81" s="18">
        <f>'Приложение 2'!J226</f>
        <v>91336</v>
      </c>
    </row>
    <row r="82" spans="1:9" ht="40.5" customHeight="1" x14ac:dyDescent="0.3">
      <c r="A82" s="93" t="s">
        <v>25</v>
      </c>
      <c r="B82" s="21">
        <v>99</v>
      </c>
      <c r="C82" s="21">
        <v>0</v>
      </c>
      <c r="D82" s="20" t="s">
        <v>14</v>
      </c>
      <c r="E82" s="20" t="s">
        <v>90</v>
      </c>
      <c r="F82" s="20" t="s">
        <v>0</v>
      </c>
      <c r="G82" s="20" t="s">
        <v>1</v>
      </c>
      <c r="H82" s="20" t="s">
        <v>14</v>
      </c>
      <c r="I82" s="18">
        <f>'Приложение 2'!J21</f>
        <v>1610137.87</v>
      </c>
    </row>
    <row r="83" spans="1:9" ht="23.25" customHeight="1" x14ac:dyDescent="0.3">
      <c r="A83" s="91" t="s">
        <v>173</v>
      </c>
      <c r="B83" s="21">
        <v>99</v>
      </c>
      <c r="C83" s="21">
        <v>0</v>
      </c>
      <c r="D83" s="20" t="s">
        <v>14</v>
      </c>
      <c r="E83" s="20" t="s">
        <v>90</v>
      </c>
      <c r="F83" s="20" t="s">
        <v>37</v>
      </c>
      <c r="G83" s="20" t="s">
        <v>1</v>
      </c>
      <c r="H83" s="20" t="s">
        <v>45</v>
      </c>
      <c r="I83" s="18">
        <f>'Приложение 2'!J52</f>
        <v>50000</v>
      </c>
    </row>
    <row r="84" spans="1:9" ht="18" x14ac:dyDescent="0.3">
      <c r="A84" s="92" t="s">
        <v>12</v>
      </c>
      <c r="B84" s="21">
        <v>99</v>
      </c>
      <c r="C84" s="21">
        <v>0</v>
      </c>
      <c r="D84" s="20" t="s">
        <v>14</v>
      </c>
      <c r="E84" s="20" t="s">
        <v>90</v>
      </c>
      <c r="F84" s="20" t="s">
        <v>9</v>
      </c>
      <c r="G84" s="20" t="s">
        <v>1</v>
      </c>
      <c r="H84" s="20" t="s">
        <v>42</v>
      </c>
      <c r="I84" s="18">
        <f>'Приложение 2'!J227</f>
        <v>1000</v>
      </c>
    </row>
    <row r="85" spans="1:9" ht="18" x14ac:dyDescent="0.3">
      <c r="A85" s="92" t="s">
        <v>12</v>
      </c>
      <c r="B85" s="21">
        <v>99</v>
      </c>
      <c r="C85" s="21">
        <v>0</v>
      </c>
      <c r="D85" s="20" t="s">
        <v>14</v>
      </c>
      <c r="E85" s="20" t="s">
        <v>90</v>
      </c>
      <c r="F85" s="20" t="s">
        <v>9</v>
      </c>
      <c r="G85" s="20" t="s">
        <v>1</v>
      </c>
      <c r="H85" s="20" t="s">
        <v>14</v>
      </c>
      <c r="I85" s="18">
        <f>'Приложение 2'!J22</f>
        <v>39000</v>
      </c>
    </row>
    <row r="86" spans="1:9" ht="18" x14ac:dyDescent="0.3">
      <c r="A86" s="92" t="s">
        <v>50</v>
      </c>
      <c r="B86" s="21">
        <v>99</v>
      </c>
      <c r="C86" s="21">
        <v>0</v>
      </c>
      <c r="D86" s="20" t="s">
        <v>14</v>
      </c>
      <c r="E86" s="20" t="s">
        <v>54</v>
      </c>
      <c r="F86" s="20" t="s">
        <v>5</v>
      </c>
      <c r="G86" s="20" t="s">
        <v>7</v>
      </c>
      <c r="H86" s="20" t="s">
        <v>7</v>
      </c>
      <c r="I86" s="18">
        <f>I87</f>
        <v>942704</v>
      </c>
    </row>
    <row r="87" spans="1:9" ht="59.25" customHeight="1" x14ac:dyDescent="0.3">
      <c r="A87" s="92" t="s">
        <v>16</v>
      </c>
      <c r="B87" s="21">
        <v>99</v>
      </c>
      <c r="C87" s="21">
        <v>0</v>
      </c>
      <c r="D87" s="20" t="s">
        <v>14</v>
      </c>
      <c r="E87" s="20" t="s">
        <v>54</v>
      </c>
      <c r="F87" s="20" t="s">
        <v>15</v>
      </c>
      <c r="G87" s="20" t="s">
        <v>1</v>
      </c>
      <c r="H87" s="20" t="s">
        <v>42</v>
      </c>
      <c r="I87" s="18">
        <f>'Приложение 2'!J229</f>
        <v>942704</v>
      </c>
    </row>
    <row r="88" spans="1:9" ht="18" x14ac:dyDescent="0.3">
      <c r="A88" s="92" t="s">
        <v>70</v>
      </c>
      <c r="B88" s="21">
        <v>99</v>
      </c>
      <c r="C88" s="21">
        <v>0</v>
      </c>
      <c r="D88" s="20" t="s">
        <v>14</v>
      </c>
      <c r="E88" s="20" t="s">
        <v>69</v>
      </c>
      <c r="F88" s="20" t="s">
        <v>5</v>
      </c>
      <c r="G88" s="20" t="s">
        <v>7</v>
      </c>
      <c r="H88" s="20" t="s">
        <v>7</v>
      </c>
      <c r="I88" s="18">
        <f>I89</f>
        <v>196731.5</v>
      </c>
    </row>
    <row r="89" spans="1:9" ht="18" x14ac:dyDescent="0.3">
      <c r="A89" s="92" t="s">
        <v>12</v>
      </c>
      <c r="B89" s="21">
        <v>99</v>
      </c>
      <c r="C89" s="21">
        <v>0</v>
      </c>
      <c r="D89" s="20" t="s">
        <v>14</v>
      </c>
      <c r="E89" s="20" t="s">
        <v>69</v>
      </c>
      <c r="F89" s="20" t="s">
        <v>9</v>
      </c>
      <c r="G89" s="20" t="s">
        <v>1</v>
      </c>
      <c r="H89" s="20" t="s">
        <v>4</v>
      </c>
      <c r="I89" s="18">
        <f>'Приложение 2'!J43</f>
        <v>196731.5</v>
      </c>
    </row>
    <row r="90" spans="1:9" ht="36" x14ac:dyDescent="0.3">
      <c r="A90" s="101" t="s">
        <v>47</v>
      </c>
      <c r="B90" s="21">
        <v>99</v>
      </c>
      <c r="C90" s="21">
        <v>0</v>
      </c>
      <c r="D90" s="20" t="s">
        <v>14</v>
      </c>
      <c r="E90" s="20" t="s">
        <v>46</v>
      </c>
      <c r="F90" s="20" t="s">
        <v>5</v>
      </c>
      <c r="G90" s="20" t="s">
        <v>7</v>
      </c>
      <c r="H90" s="20" t="s">
        <v>7</v>
      </c>
      <c r="I90" s="18">
        <f>I91</f>
        <v>30000</v>
      </c>
    </row>
    <row r="91" spans="1:9" ht="18" x14ac:dyDescent="0.3">
      <c r="A91" s="92" t="s">
        <v>12</v>
      </c>
      <c r="B91" s="21">
        <v>99</v>
      </c>
      <c r="C91" s="21">
        <v>0</v>
      </c>
      <c r="D91" s="20" t="s">
        <v>14</v>
      </c>
      <c r="E91" s="20" t="s">
        <v>46</v>
      </c>
      <c r="F91" s="20" t="s">
        <v>9</v>
      </c>
      <c r="G91" s="20" t="s">
        <v>7</v>
      </c>
      <c r="H91" s="20" t="s">
        <v>7</v>
      </c>
      <c r="I91" s="18">
        <f>'Приложение 2'!J54</f>
        <v>30000</v>
      </c>
    </row>
    <row r="92" spans="1:9" ht="18" x14ac:dyDescent="0.3">
      <c r="A92" s="71" t="s">
        <v>89</v>
      </c>
      <c r="B92" s="21">
        <v>99</v>
      </c>
      <c r="C92" s="21">
        <v>0</v>
      </c>
      <c r="D92" s="20" t="s">
        <v>40</v>
      </c>
      <c r="E92" s="20" t="s">
        <v>6</v>
      </c>
      <c r="F92" s="20" t="s">
        <v>5</v>
      </c>
      <c r="G92" s="20" t="s">
        <v>7</v>
      </c>
      <c r="H92" s="20" t="s">
        <v>7</v>
      </c>
      <c r="I92" s="18">
        <f>I95+I97+I99+I102+I105+I107+I112+I114+I93+I109</f>
        <v>6429523.5599999996</v>
      </c>
    </row>
    <row r="93" spans="1:9" ht="36" x14ac:dyDescent="0.3">
      <c r="A93" s="93" t="s">
        <v>207</v>
      </c>
      <c r="B93" s="20" t="s">
        <v>11</v>
      </c>
      <c r="C93" s="21">
        <v>0</v>
      </c>
      <c r="D93" s="20" t="s">
        <v>40</v>
      </c>
      <c r="E93" s="20" t="s">
        <v>208</v>
      </c>
      <c r="F93" s="20" t="s">
        <v>5</v>
      </c>
      <c r="G93" s="20" t="s">
        <v>7</v>
      </c>
      <c r="H93" s="20" t="s">
        <v>7</v>
      </c>
      <c r="I93" s="18">
        <f>I94</f>
        <v>36000</v>
      </c>
    </row>
    <row r="94" spans="1:9" ht="36" x14ac:dyDescent="0.3">
      <c r="A94" s="93" t="s">
        <v>25</v>
      </c>
      <c r="B94" s="20" t="s">
        <v>11</v>
      </c>
      <c r="C94" s="21">
        <v>0</v>
      </c>
      <c r="D94" s="20" t="s">
        <v>40</v>
      </c>
      <c r="E94" s="20" t="s">
        <v>208</v>
      </c>
      <c r="F94" s="20" t="s">
        <v>0</v>
      </c>
      <c r="G94" s="20" t="s">
        <v>14</v>
      </c>
      <c r="H94" s="20" t="s">
        <v>35</v>
      </c>
      <c r="I94" s="18">
        <f>'Приложение 2'!J78</f>
        <v>36000</v>
      </c>
    </row>
    <row r="95" spans="1:9" ht="36" x14ac:dyDescent="0.35">
      <c r="A95" s="109" t="s">
        <v>100</v>
      </c>
      <c r="B95" s="21">
        <v>99</v>
      </c>
      <c r="C95" s="21">
        <v>0</v>
      </c>
      <c r="D95" s="20" t="s">
        <v>40</v>
      </c>
      <c r="E95" s="20" t="s">
        <v>99</v>
      </c>
      <c r="F95" s="20" t="s">
        <v>5</v>
      </c>
      <c r="G95" s="20" t="s">
        <v>7</v>
      </c>
      <c r="H95" s="20" t="s">
        <v>7</v>
      </c>
      <c r="I95" s="18">
        <f>I96</f>
        <v>646800</v>
      </c>
    </row>
    <row r="96" spans="1:9" ht="36" x14ac:dyDescent="0.3">
      <c r="A96" s="110" t="s">
        <v>25</v>
      </c>
      <c r="B96" s="21">
        <v>99</v>
      </c>
      <c r="C96" s="21">
        <v>0</v>
      </c>
      <c r="D96" s="20" t="s">
        <v>40</v>
      </c>
      <c r="E96" s="21">
        <v>21801</v>
      </c>
      <c r="F96" s="21">
        <v>200</v>
      </c>
      <c r="G96" s="20" t="s">
        <v>42</v>
      </c>
      <c r="H96" s="20" t="s">
        <v>24</v>
      </c>
      <c r="I96" s="18">
        <f>'Приложение 2'!J67</f>
        <v>646800</v>
      </c>
    </row>
    <row r="97" spans="1:9" ht="36" x14ac:dyDescent="0.3">
      <c r="A97" s="100" t="s">
        <v>104</v>
      </c>
      <c r="B97" s="21">
        <v>99</v>
      </c>
      <c r="C97" s="21">
        <v>0</v>
      </c>
      <c r="D97" s="20" t="s">
        <v>40</v>
      </c>
      <c r="E97" s="20" t="s">
        <v>105</v>
      </c>
      <c r="F97" s="20" t="s">
        <v>5</v>
      </c>
      <c r="G97" s="20" t="s">
        <v>7</v>
      </c>
      <c r="H97" s="20" t="s">
        <v>7</v>
      </c>
      <c r="I97" s="18">
        <f>I98</f>
        <v>402200</v>
      </c>
    </row>
    <row r="98" spans="1:9" ht="36" x14ac:dyDescent="0.3">
      <c r="A98" s="93" t="s">
        <v>25</v>
      </c>
      <c r="B98" s="21">
        <v>99</v>
      </c>
      <c r="C98" s="21">
        <v>0</v>
      </c>
      <c r="D98" s="20" t="s">
        <v>40</v>
      </c>
      <c r="E98" s="20" t="s">
        <v>105</v>
      </c>
      <c r="F98" s="20" t="s">
        <v>0</v>
      </c>
      <c r="G98" s="20" t="s">
        <v>14</v>
      </c>
      <c r="H98" s="20" t="s">
        <v>35</v>
      </c>
      <c r="I98" s="18">
        <f>'Приложение 2'!J83</f>
        <v>402200</v>
      </c>
    </row>
    <row r="99" spans="1:9" ht="18" x14ac:dyDescent="0.3">
      <c r="A99" s="95" t="s">
        <v>116</v>
      </c>
      <c r="B99" s="21">
        <v>99</v>
      </c>
      <c r="C99" s="21">
        <v>0</v>
      </c>
      <c r="D99" s="20" t="s">
        <v>40</v>
      </c>
      <c r="E99" s="20" t="s">
        <v>120</v>
      </c>
      <c r="F99" s="20" t="s">
        <v>5</v>
      </c>
      <c r="G99" s="20" t="s">
        <v>7</v>
      </c>
      <c r="H99" s="20" t="s">
        <v>7</v>
      </c>
      <c r="I99" s="18">
        <f>I100+I101</f>
        <v>2938802.46</v>
      </c>
    </row>
    <row r="100" spans="1:9" ht="36" x14ac:dyDescent="0.3">
      <c r="A100" s="95" t="s">
        <v>25</v>
      </c>
      <c r="B100" s="21">
        <v>99</v>
      </c>
      <c r="C100" s="21">
        <v>0</v>
      </c>
      <c r="D100" s="20" t="s">
        <v>40</v>
      </c>
      <c r="E100" s="20" t="s">
        <v>120</v>
      </c>
      <c r="F100" s="20" t="s">
        <v>0</v>
      </c>
      <c r="G100" s="20" t="s">
        <v>3</v>
      </c>
      <c r="H100" s="20" t="s">
        <v>20</v>
      </c>
      <c r="I100" s="18">
        <f>'Приложение 2'!J150</f>
        <v>624259.65</v>
      </c>
    </row>
    <row r="101" spans="1:9" ht="18" x14ac:dyDescent="0.3">
      <c r="A101" s="92" t="s">
        <v>12</v>
      </c>
      <c r="B101" s="21">
        <v>99</v>
      </c>
      <c r="C101" s="21">
        <v>0</v>
      </c>
      <c r="D101" s="20" t="s">
        <v>40</v>
      </c>
      <c r="E101" s="20" t="s">
        <v>120</v>
      </c>
      <c r="F101" s="20" t="s">
        <v>9</v>
      </c>
      <c r="G101" s="20" t="s">
        <v>3</v>
      </c>
      <c r="H101" s="20" t="s">
        <v>42</v>
      </c>
      <c r="I101" s="18">
        <f>'Приложение 2'!J151</f>
        <v>2314542.81</v>
      </c>
    </row>
    <row r="102" spans="1:9" ht="18" x14ac:dyDescent="0.3">
      <c r="A102" s="100" t="s">
        <v>130</v>
      </c>
      <c r="B102" s="21">
        <v>99</v>
      </c>
      <c r="C102" s="21">
        <v>0</v>
      </c>
      <c r="D102" s="20" t="s">
        <v>40</v>
      </c>
      <c r="E102" s="20" t="s">
        <v>129</v>
      </c>
      <c r="F102" s="20" t="s">
        <v>5</v>
      </c>
      <c r="G102" s="20" t="s">
        <v>7</v>
      </c>
      <c r="H102" s="20" t="s">
        <v>7</v>
      </c>
      <c r="I102" s="18">
        <f>I103+I104</f>
        <v>893800.73</v>
      </c>
    </row>
    <row r="103" spans="1:9" ht="18" x14ac:dyDescent="0.3">
      <c r="A103" s="95" t="s">
        <v>12</v>
      </c>
      <c r="B103" s="21">
        <v>99</v>
      </c>
      <c r="C103" s="21">
        <v>0</v>
      </c>
      <c r="D103" s="20" t="s">
        <v>40</v>
      </c>
      <c r="E103" s="20" t="s">
        <v>129</v>
      </c>
      <c r="F103" s="20" t="s">
        <v>0</v>
      </c>
      <c r="G103" s="20" t="s">
        <v>36</v>
      </c>
      <c r="H103" s="20" t="s">
        <v>42</v>
      </c>
      <c r="I103" s="18">
        <f>'Приложение 2'!J206</f>
        <v>390532.23</v>
      </c>
    </row>
    <row r="104" spans="1:9" ht="18" x14ac:dyDescent="0.3">
      <c r="A104" s="100" t="s">
        <v>38</v>
      </c>
      <c r="B104" s="21">
        <v>99</v>
      </c>
      <c r="C104" s="21">
        <v>0</v>
      </c>
      <c r="D104" s="20" t="s">
        <v>40</v>
      </c>
      <c r="E104" s="20" t="s">
        <v>129</v>
      </c>
      <c r="F104" s="20" t="s">
        <v>37</v>
      </c>
      <c r="G104" s="20" t="s">
        <v>36</v>
      </c>
      <c r="H104" s="20" t="s">
        <v>42</v>
      </c>
      <c r="I104" s="18">
        <f>'Приложение 2'!J207</f>
        <v>503268.5</v>
      </c>
    </row>
    <row r="105" spans="1:9" ht="72" x14ac:dyDescent="0.3">
      <c r="A105" s="100" t="s">
        <v>131</v>
      </c>
      <c r="B105" s="21">
        <v>99</v>
      </c>
      <c r="C105" s="21">
        <v>0</v>
      </c>
      <c r="D105" s="20" t="s">
        <v>40</v>
      </c>
      <c r="E105" s="20" t="s">
        <v>133</v>
      </c>
      <c r="F105" s="20" t="s">
        <v>5</v>
      </c>
      <c r="G105" s="20" t="s">
        <v>7</v>
      </c>
      <c r="H105" s="20" t="s">
        <v>7</v>
      </c>
      <c r="I105" s="18">
        <f>I106</f>
        <v>0</v>
      </c>
    </row>
    <row r="106" spans="1:9" ht="36" x14ac:dyDescent="0.3">
      <c r="A106" s="100" t="s">
        <v>132</v>
      </c>
      <c r="B106" s="21">
        <v>99</v>
      </c>
      <c r="C106" s="21">
        <v>0</v>
      </c>
      <c r="D106" s="20" t="s">
        <v>40</v>
      </c>
      <c r="E106" s="20" t="s">
        <v>133</v>
      </c>
      <c r="F106" s="20" t="s">
        <v>39</v>
      </c>
      <c r="G106" s="20" t="s">
        <v>36</v>
      </c>
      <c r="H106" s="20" t="s">
        <v>42</v>
      </c>
      <c r="I106" s="18">
        <f>'Приложение 2'!J209</f>
        <v>0</v>
      </c>
    </row>
    <row r="107" spans="1:9" ht="18" x14ac:dyDescent="0.3">
      <c r="A107" s="100" t="s">
        <v>96</v>
      </c>
      <c r="B107" s="21">
        <v>99</v>
      </c>
      <c r="C107" s="21">
        <v>0</v>
      </c>
      <c r="D107" s="20" t="s">
        <v>40</v>
      </c>
      <c r="E107" s="20" t="s">
        <v>95</v>
      </c>
      <c r="F107" s="20" t="s">
        <v>5</v>
      </c>
      <c r="G107" s="20" t="s">
        <v>7</v>
      </c>
      <c r="H107" s="20" t="s">
        <v>7</v>
      </c>
      <c r="I107" s="18">
        <f>I108</f>
        <v>672321.6</v>
      </c>
    </row>
    <row r="108" spans="1:9" ht="36" x14ac:dyDescent="0.3">
      <c r="A108" s="95" t="s">
        <v>25</v>
      </c>
      <c r="B108" s="21">
        <v>99</v>
      </c>
      <c r="C108" s="21">
        <v>0</v>
      </c>
      <c r="D108" s="20" t="s">
        <v>40</v>
      </c>
      <c r="E108" s="20" t="s">
        <v>95</v>
      </c>
      <c r="F108" s="20" t="s">
        <v>0</v>
      </c>
      <c r="G108" s="20" t="s">
        <v>3</v>
      </c>
      <c r="H108" s="20" t="s">
        <v>42</v>
      </c>
      <c r="I108" s="18">
        <f>'Приложение 2'!J171</f>
        <v>672321.6</v>
      </c>
    </row>
    <row r="109" spans="1:9" ht="24.75" customHeight="1" x14ac:dyDescent="0.3">
      <c r="A109" s="95" t="s">
        <v>216</v>
      </c>
      <c r="B109" s="21">
        <v>99</v>
      </c>
      <c r="C109" s="21">
        <v>0</v>
      </c>
      <c r="D109" s="20" t="s">
        <v>40</v>
      </c>
      <c r="E109" s="20" t="s">
        <v>215</v>
      </c>
      <c r="F109" s="20" t="s">
        <v>5</v>
      </c>
      <c r="G109" s="20" t="s">
        <v>7</v>
      </c>
      <c r="H109" s="20" t="s">
        <v>7</v>
      </c>
      <c r="I109" s="18">
        <f>I110+I111</f>
        <v>485320.35</v>
      </c>
    </row>
    <row r="110" spans="1:9" ht="22.5" customHeight="1" x14ac:dyDescent="0.3">
      <c r="A110" s="92" t="s">
        <v>12</v>
      </c>
      <c r="B110" s="21">
        <v>99</v>
      </c>
      <c r="C110" s="21">
        <v>0</v>
      </c>
      <c r="D110" s="20" t="s">
        <v>40</v>
      </c>
      <c r="E110" s="20" t="s">
        <v>215</v>
      </c>
      <c r="F110" s="20" t="s">
        <v>9</v>
      </c>
      <c r="G110" s="20" t="s">
        <v>14</v>
      </c>
      <c r="H110" s="20" t="s">
        <v>24</v>
      </c>
      <c r="I110" s="18">
        <f>'Приложение 2'!J111</f>
        <v>400000</v>
      </c>
    </row>
    <row r="111" spans="1:9" ht="22.5" customHeight="1" x14ac:dyDescent="0.3">
      <c r="A111" s="92" t="s">
        <v>12</v>
      </c>
      <c r="B111" s="21">
        <v>99</v>
      </c>
      <c r="C111" s="21">
        <v>0</v>
      </c>
      <c r="D111" s="20" t="s">
        <v>40</v>
      </c>
      <c r="E111" s="20" t="s">
        <v>215</v>
      </c>
      <c r="F111" s="20" t="s">
        <v>9</v>
      </c>
      <c r="G111" s="20" t="s">
        <v>3</v>
      </c>
      <c r="H111" s="20" t="s">
        <v>1</v>
      </c>
      <c r="I111" s="18">
        <f>'Приложение 2'!J128</f>
        <v>85320.35</v>
      </c>
    </row>
    <row r="112" spans="1:9" ht="18" x14ac:dyDescent="0.3">
      <c r="A112" s="100" t="s">
        <v>114</v>
      </c>
      <c r="B112" s="21">
        <v>99</v>
      </c>
      <c r="C112" s="21">
        <v>0</v>
      </c>
      <c r="D112" s="20" t="s">
        <v>40</v>
      </c>
      <c r="E112" s="20" t="s">
        <v>118</v>
      </c>
      <c r="F112" s="20" t="s">
        <v>5</v>
      </c>
      <c r="G112" s="20" t="s">
        <v>7</v>
      </c>
      <c r="H112" s="20" t="s">
        <v>7</v>
      </c>
      <c r="I112" s="18">
        <f>I113</f>
        <v>272358.48</v>
      </c>
    </row>
    <row r="113" spans="1:9" ht="36" x14ac:dyDescent="0.3">
      <c r="A113" s="95" t="s">
        <v>25</v>
      </c>
      <c r="B113" s="21">
        <v>99</v>
      </c>
      <c r="C113" s="21">
        <v>0</v>
      </c>
      <c r="D113" s="20" t="s">
        <v>40</v>
      </c>
      <c r="E113" s="20" t="s">
        <v>118</v>
      </c>
      <c r="F113" s="20" t="s">
        <v>0</v>
      </c>
      <c r="G113" s="20" t="s">
        <v>3</v>
      </c>
      <c r="H113" s="20" t="s">
        <v>1</v>
      </c>
      <c r="I113" s="18">
        <f>'Приложение 2'!J130</f>
        <v>272358.48</v>
      </c>
    </row>
    <row r="114" spans="1:9" ht="18" x14ac:dyDescent="0.3">
      <c r="A114" s="95" t="s">
        <v>115</v>
      </c>
      <c r="B114" s="21">
        <v>99</v>
      </c>
      <c r="C114" s="21">
        <v>0</v>
      </c>
      <c r="D114" s="20" t="s">
        <v>40</v>
      </c>
      <c r="E114" s="20" t="s">
        <v>119</v>
      </c>
      <c r="F114" s="20" t="s">
        <v>5</v>
      </c>
      <c r="G114" s="20" t="s">
        <v>7</v>
      </c>
      <c r="H114" s="20" t="s">
        <v>7</v>
      </c>
      <c r="I114" s="18">
        <f>I115</f>
        <v>81919.94</v>
      </c>
    </row>
    <row r="115" spans="1:9" ht="36" x14ac:dyDescent="0.3">
      <c r="A115" s="95" t="s">
        <v>25</v>
      </c>
      <c r="B115" s="21">
        <v>99</v>
      </c>
      <c r="C115" s="21">
        <v>0</v>
      </c>
      <c r="D115" s="20" t="s">
        <v>40</v>
      </c>
      <c r="E115" s="20" t="s">
        <v>119</v>
      </c>
      <c r="F115" s="20" t="s">
        <v>0</v>
      </c>
      <c r="G115" s="20" t="s">
        <v>3</v>
      </c>
      <c r="H115" s="20" t="s">
        <v>1</v>
      </c>
      <c r="I115" s="18">
        <f>'Приложение 2'!J132</f>
        <v>81919.94</v>
      </c>
    </row>
    <row r="116" spans="1:9" ht="72" x14ac:dyDescent="0.3">
      <c r="A116" s="70" t="s">
        <v>101</v>
      </c>
      <c r="B116" s="21">
        <v>99</v>
      </c>
      <c r="C116" s="21">
        <v>0</v>
      </c>
      <c r="D116" s="20" t="s">
        <v>4</v>
      </c>
      <c r="E116" s="20" t="s">
        <v>6</v>
      </c>
      <c r="F116" s="20" t="s">
        <v>5</v>
      </c>
      <c r="G116" s="20" t="s">
        <v>7</v>
      </c>
      <c r="H116" s="20" t="s">
        <v>7</v>
      </c>
      <c r="I116" s="18">
        <f>I117+I119+I121+I123+I125+I127+I129+I131+I133</f>
        <v>4553679</v>
      </c>
    </row>
    <row r="117" spans="1:9" ht="54" x14ac:dyDescent="0.3">
      <c r="A117" s="95" t="s">
        <v>146</v>
      </c>
      <c r="B117" s="21">
        <v>99</v>
      </c>
      <c r="C117" s="21">
        <v>0</v>
      </c>
      <c r="D117" s="20" t="s">
        <v>4</v>
      </c>
      <c r="E117" s="20" t="s">
        <v>145</v>
      </c>
      <c r="F117" s="20" t="s">
        <v>5</v>
      </c>
      <c r="G117" s="20" t="s">
        <v>7</v>
      </c>
      <c r="H117" s="20" t="s">
        <v>7</v>
      </c>
      <c r="I117" s="18">
        <f>I118</f>
        <v>110000</v>
      </c>
    </row>
    <row r="118" spans="1:9" ht="21.75" customHeight="1" x14ac:dyDescent="0.3">
      <c r="A118" s="95" t="s">
        <v>59</v>
      </c>
      <c r="B118" s="66">
        <v>99</v>
      </c>
      <c r="C118" s="66">
        <v>0</v>
      </c>
      <c r="D118" s="33" t="s">
        <v>4</v>
      </c>
      <c r="E118" s="33" t="s">
        <v>145</v>
      </c>
      <c r="F118" s="33" t="s">
        <v>58</v>
      </c>
      <c r="G118" s="33" t="s">
        <v>1</v>
      </c>
      <c r="H118" s="33" t="s">
        <v>14</v>
      </c>
      <c r="I118" s="18">
        <f>'Приложение 2'!J25</f>
        <v>110000</v>
      </c>
    </row>
    <row r="119" spans="1:9" ht="54" x14ac:dyDescent="0.35">
      <c r="A119" s="111" t="s">
        <v>144</v>
      </c>
      <c r="B119" s="21">
        <v>99</v>
      </c>
      <c r="C119" s="21">
        <v>0</v>
      </c>
      <c r="D119" s="20" t="s">
        <v>4</v>
      </c>
      <c r="E119" s="20" t="s">
        <v>143</v>
      </c>
      <c r="F119" s="20" t="s">
        <v>5</v>
      </c>
      <c r="G119" s="20" t="s">
        <v>7</v>
      </c>
      <c r="H119" s="20" t="s">
        <v>7</v>
      </c>
      <c r="I119" s="18">
        <f>I120</f>
        <v>350571</v>
      </c>
    </row>
    <row r="120" spans="1:9" ht="18" x14ac:dyDescent="0.3">
      <c r="A120" s="112" t="s">
        <v>59</v>
      </c>
      <c r="B120" s="21">
        <v>99</v>
      </c>
      <c r="C120" s="21">
        <v>0</v>
      </c>
      <c r="D120" s="20" t="s">
        <v>4</v>
      </c>
      <c r="E120" s="20" t="s">
        <v>143</v>
      </c>
      <c r="F120" s="20" t="s">
        <v>58</v>
      </c>
      <c r="G120" s="20" t="s">
        <v>1</v>
      </c>
      <c r="H120" s="20" t="s">
        <v>35</v>
      </c>
      <c r="I120" s="18">
        <f>'Приложение 2'!J33</f>
        <v>350571</v>
      </c>
    </row>
    <row r="121" spans="1:9" ht="84" customHeight="1" x14ac:dyDescent="0.3">
      <c r="A121" s="94" t="s">
        <v>149</v>
      </c>
      <c r="B121" s="21">
        <v>99</v>
      </c>
      <c r="C121" s="21">
        <v>0</v>
      </c>
      <c r="D121" s="20" t="s">
        <v>4</v>
      </c>
      <c r="E121" s="21">
        <v>52103</v>
      </c>
      <c r="F121" s="20" t="s">
        <v>5</v>
      </c>
      <c r="G121" s="20" t="s">
        <v>7</v>
      </c>
      <c r="H121" s="20" t="s">
        <v>7</v>
      </c>
      <c r="I121" s="18">
        <f>I122</f>
        <v>366173</v>
      </c>
    </row>
    <row r="122" spans="1:9" ht="18" x14ac:dyDescent="0.3">
      <c r="A122" s="110" t="s">
        <v>150</v>
      </c>
      <c r="B122" s="21">
        <v>99</v>
      </c>
      <c r="C122" s="21">
        <v>0</v>
      </c>
      <c r="D122" s="20" t="s">
        <v>4</v>
      </c>
      <c r="E122" s="20" t="s">
        <v>148</v>
      </c>
      <c r="F122" s="20" t="s">
        <v>58</v>
      </c>
      <c r="G122" s="20" t="s">
        <v>42</v>
      </c>
      <c r="H122" s="20" t="s">
        <v>24</v>
      </c>
      <c r="I122" s="18">
        <f>'Приложение 2'!J70</f>
        <v>366173</v>
      </c>
    </row>
    <row r="123" spans="1:9" ht="54" x14ac:dyDescent="0.3">
      <c r="A123" s="94" t="s">
        <v>151</v>
      </c>
      <c r="B123" s="21">
        <v>99</v>
      </c>
      <c r="C123" s="21">
        <v>0</v>
      </c>
      <c r="D123" s="20" t="s">
        <v>4</v>
      </c>
      <c r="E123" s="20" t="s">
        <v>152</v>
      </c>
      <c r="F123" s="20" t="s">
        <v>5</v>
      </c>
      <c r="G123" s="20" t="s">
        <v>7</v>
      </c>
      <c r="H123" s="20" t="s">
        <v>7</v>
      </c>
      <c r="I123" s="18">
        <f>I124</f>
        <v>25000</v>
      </c>
    </row>
    <row r="124" spans="1:9" ht="18" x14ac:dyDescent="0.3">
      <c r="A124" s="95" t="s">
        <v>59</v>
      </c>
      <c r="B124" s="21">
        <v>99</v>
      </c>
      <c r="C124" s="21">
        <v>0</v>
      </c>
      <c r="D124" s="20" t="s">
        <v>4</v>
      </c>
      <c r="E124" s="20" t="s">
        <v>152</v>
      </c>
      <c r="F124" s="20" t="s">
        <v>58</v>
      </c>
      <c r="G124" s="20" t="s">
        <v>14</v>
      </c>
      <c r="H124" s="20" t="s">
        <v>60</v>
      </c>
      <c r="I124" s="18">
        <f>'Приложение 2'!J120</f>
        <v>25000</v>
      </c>
    </row>
    <row r="125" spans="1:9" ht="72" x14ac:dyDescent="0.3">
      <c r="A125" s="113" t="s">
        <v>154</v>
      </c>
      <c r="B125" s="21">
        <v>99</v>
      </c>
      <c r="C125" s="21">
        <v>0</v>
      </c>
      <c r="D125" s="20" t="s">
        <v>4</v>
      </c>
      <c r="E125" s="20" t="s">
        <v>153</v>
      </c>
      <c r="F125" s="20" t="s">
        <v>5</v>
      </c>
      <c r="G125" s="20" t="s">
        <v>7</v>
      </c>
      <c r="H125" s="20" t="s">
        <v>7</v>
      </c>
      <c r="I125" s="18">
        <f>I126</f>
        <v>50000</v>
      </c>
    </row>
    <row r="126" spans="1:9" ht="18" x14ac:dyDescent="0.3">
      <c r="A126" s="114" t="s">
        <v>59</v>
      </c>
      <c r="B126" s="21">
        <v>99</v>
      </c>
      <c r="C126" s="21">
        <v>0</v>
      </c>
      <c r="D126" s="20" t="s">
        <v>4</v>
      </c>
      <c r="E126" s="20" t="s">
        <v>153</v>
      </c>
      <c r="F126" s="20" t="s">
        <v>58</v>
      </c>
      <c r="G126" s="20" t="s">
        <v>14</v>
      </c>
      <c r="H126" s="20" t="s">
        <v>60</v>
      </c>
      <c r="I126" s="18">
        <f>'Приложение 2'!J122</f>
        <v>50000</v>
      </c>
    </row>
    <row r="127" spans="1:9" ht="54" x14ac:dyDescent="0.3">
      <c r="A127" s="94" t="s">
        <v>136</v>
      </c>
      <c r="B127" s="21">
        <v>99</v>
      </c>
      <c r="C127" s="21">
        <v>0</v>
      </c>
      <c r="D127" s="20" t="s">
        <v>4</v>
      </c>
      <c r="E127" s="20" t="s">
        <v>135</v>
      </c>
      <c r="F127" s="20" t="s">
        <v>5</v>
      </c>
      <c r="G127" s="20" t="s">
        <v>7</v>
      </c>
      <c r="H127" s="20" t="s">
        <v>7</v>
      </c>
      <c r="I127" s="18">
        <f>I128</f>
        <v>50000</v>
      </c>
    </row>
    <row r="128" spans="1:9" ht="18" x14ac:dyDescent="0.3">
      <c r="A128" s="95" t="s">
        <v>59</v>
      </c>
      <c r="B128" s="21">
        <v>99</v>
      </c>
      <c r="C128" s="21">
        <v>0</v>
      </c>
      <c r="D128" s="20" t="s">
        <v>4</v>
      </c>
      <c r="E128" s="20" t="s">
        <v>135</v>
      </c>
      <c r="F128" s="20" t="s">
        <v>58</v>
      </c>
      <c r="G128" s="20" t="s">
        <v>40</v>
      </c>
      <c r="H128" s="20" t="s">
        <v>40</v>
      </c>
      <c r="I128" s="18">
        <f>'Приложение 2'!J192</f>
        <v>50000</v>
      </c>
    </row>
    <row r="129" spans="1:9" ht="54" x14ac:dyDescent="0.3">
      <c r="A129" s="94" t="s">
        <v>137</v>
      </c>
      <c r="B129" s="21">
        <v>99</v>
      </c>
      <c r="C129" s="21">
        <v>0</v>
      </c>
      <c r="D129" s="20" t="s">
        <v>4</v>
      </c>
      <c r="E129" s="20" t="s">
        <v>139</v>
      </c>
      <c r="F129" s="20" t="s">
        <v>5</v>
      </c>
      <c r="G129" s="20" t="s">
        <v>7</v>
      </c>
      <c r="H129" s="20" t="s">
        <v>7</v>
      </c>
      <c r="I129" s="18">
        <f>I130</f>
        <v>170000</v>
      </c>
    </row>
    <row r="130" spans="1:9" ht="18" x14ac:dyDescent="0.3">
      <c r="A130" s="95" t="s">
        <v>59</v>
      </c>
      <c r="B130" s="21">
        <v>99</v>
      </c>
      <c r="C130" s="21">
        <v>0</v>
      </c>
      <c r="D130" s="20" t="s">
        <v>4</v>
      </c>
      <c r="E130" s="20" t="s">
        <v>139</v>
      </c>
      <c r="F130" s="20" t="s">
        <v>58</v>
      </c>
      <c r="G130" s="20" t="s">
        <v>30</v>
      </c>
      <c r="H130" s="20" t="s">
        <v>1</v>
      </c>
      <c r="I130" s="18">
        <f>'Приложение 2'!J198</f>
        <v>170000</v>
      </c>
    </row>
    <row r="131" spans="1:9" ht="72" x14ac:dyDescent="0.3">
      <c r="A131" s="94" t="s">
        <v>138</v>
      </c>
      <c r="B131" s="21">
        <v>99</v>
      </c>
      <c r="C131" s="21">
        <v>0</v>
      </c>
      <c r="D131" s="21">
        <v>11</v>
      </c>
      <c r="E131" s="20" t="s">
        <v>140</v>
      </c>
      <c r="F131" s="20" t="s">
        <v>5</v>
      </c>
      <c r="G131" s="20" t="s">
        <v>7</v>
      </c>
      <c r="H131" s="20" t="s">
        <v>7</v>
      </c>
      <c r="I131" s="18">
        <f>I132</f>
        <v>1231935</v>
      </c>
    </row>
    <row r="132" spans="1:9" ht="18" x14ac:dyDescent="0.3">
      <c r="A132" s="95" t="s">
        <v>59</v>
      </c>
      <c r="B132" s="21">
        <v>99</v>
      </c>
      <c r="C132" s="21">
        <v>0</v>
      </c>
      <c r="D132" s="21">
        <v>11</v>
      </c>
      <c r="E132" s="20" t="s">
        <v>140</v>
      </c>
      <c r="F132" s="20" t="s">
        <v>58</v>
      </c>
      <c r="G132" s="20" t="s">
        <v>30</v>
      </c>
      <c r="H132" s="20" t="s">
        <v>1</v>
      </c>
      <c r="I132" s="18">
        <f>'Приложение 2'!J200</f>
        <v>1231935</v>
      </c>
    </row>
    <row r="133" spans="1:9" ht="90" x14ac:dyDescent="0.3">
      <c r="A133" s="94" t="s">
        <v>155</v>
      </c>
      <c r="B133" s="21">
        <v>99</v>
      </c>
      <c r="C133" s="21">
        <v>0</v>
      </c>
      <c r="D133" s="20" t="s">
        <v>4</v>
      </c>
      <c r="E133" s="20" t="s">
        <v>156</v>
      </c>
      <c r="F133" s="20" t="s">
        <v>5</v>
      </c>
      <c r="G133" s="20" t="s">
        <v>7</v>
      </c>
      <c r="H133" s="20" t="s">
        <v>7</v>
      </c>
      <c r="I133" s="18">
        <f>I134</f>
        <v>2200000</v>
      </c>
    </row>
    <row r="134" spans="1:9" ht="18" x14ac:dyDescent="0.3">
      <c r="A134" s="95" t="s">
        <v>59</v>
      </c>
      <c r="B134" s="21">
        <v>99</v>
      </c>
      <c r="C134" s="21">
        <v>0</v>
      </c>
      <c r="D134" s="20" t="s">
        <v>4</v>
      </c>
      <c r="E134" s="20" t="s">
        <v>156</v>
      </c>
      <c r="F134" s="20" t="s">
        <v>58</v>
      </c>
      <c r="G134" s="20" t="s">
        <v>4</v>
      </c>
      <c r="H134" s="20" t="s">
        <v>20</v>
      </c>
      <c r="I134" s="18">
        <f>'Приложение 2'!J218</f>
        <v>2200000</v>
      </c>
    </row>
    <row r="135" spans="1:9" ht="54" x14ac:dyDescent="0.3">
      <c r="A135" s="69" t="s">
        <v>31</v>
      </c>
      <c r="B135" s="21">
        <v>99</v>
      </c>
      <c r="C135" s="21">
        <v>0</v>
      </c>
      <c r="D135" s="20" t="s">
        <v>29</v>
      </c>
      <c r="E135" s="20" t="s">
        <v>6</v>
      </c>
      <c r="F135" s="20" t="s">
        <v>5</v>
      </c>
      <c r="G135" s="20" t="s">
        <v>7</v>
      </c>
      <c r="H135" s="20" t="s">
        <v>7</v>
      </c>
      <c r="I135" s="18">
        <f>I137+I140+I142+I139</f>
        <v>4770168.87</v>
      </c>
    </row>
    <row r="136" spans="1:9" ht="54" x14ac:dyDescent="0.35">
      <c r="A136" s="115" t="s">
        <v>88</v>
      </c>
      <c r="B136" s="21">
        <v>99</v>
      </c>
      <c r="C136" s="21">
        <v>0</v>
      </c>
      <c r="D136" s="20" t="s">
        <v>29</v>
      </c>
      <c r="E136" s="20" t="s">
        <v>66</v>
      </c>
      <c r="F136" s="20" t="s">
        <v>5</v>
      </c>
      <c r="G136" s="20" t="s">
        <v>7</v>
      </c>
      <c r="H136" s="20" t="s">
        <v>7</v>
      </c>
      <c r="I136" s="18">
        <f>I137</f>
        <v>2281500</v>
      </c>
    </row>
    <row r="137" spans="1:9" ht="18" x14ac:dyDescent="0.35">
      <c r="A137" s="115" t="s">
        <v>12</v>
      </c>
      <c r="B137" s="21">
        <v>99</v>
      </c>
      <c r="C137" s="21">
        <v>0</v>
      </c>
      <c r="D137" s="20" t="s">
        <v>29</v>
      </c>
      <c r="E137" s="20" t="s">
        <v>66</v>
      </c>
      <c r="F137" s="20" t="s">
        <v>9</v>
      </c>
      <c r="G137" s="20" t="s">
        <v>14</v>
      </c>
      <c r="H137" s="20" t="s">
        <v>30</v>
      </c>
      <c r="I137" s="18">
        <f>'Приложение 2'!J88</f>
        <v>2281500</v>
      </c>
    </row>
    <row r="138" spans="1:9" ht="72" x14ac:dyDescent="0.35">
      <c r="A138" s="115" t="s">
        <v>219</v>
      </c>
      <c r="B138" s="21">
        <v>99</v>
      </c>
      <c r="C138" s="21">
        <v>0</v>
      </c>
      <c r="D138" s="20" t="s">
        <v>29</v>
      </c>
      <c r="E138" s="20" t="s">
        <v>28</v>
      </c>
      <c r="F138" s="20" t="s">
        <v>5</v>
      </c>
      <c r="G138" s="20" t="s">
        <v>7</v>
      </c>
      <c r="H138" s="20" t="s">
        <v>7</v>
      </c>
      <c r="I138" s="18">
        <f>I139</f>
        <v>139680</v>
      </c>
    </row>
    <row r="139" spans="1:9" ht="18" x14ac:dyDescent="0.35">
      <c r="A139" s="115" t="s">
        <v>12</v>
      </c>
      <c r="B139" s="21">
        <v>99</v>
      </c>
      <c r="C139" s="21">
        <v>0</v>
      </c>
      <c r="D139" s="20" t="s">
        <v>29</v>
      </c>
      <c r="E139" s="20" t="s">
        <v>28</v>
      </c>
      <c r="F139" s="20" t="s">
        <v>9</v>
      </c>
      <c r="G139" s="20" t="s">
        <v>14</v>
      </c>
      <c r="H139" s="20" t="s">
        <v>30</v>
      </c>
      <c r="I139" s="18">
        <f>'Приложение 2'!J90</f>
        <v>139680</v>
      </c>
    </row>
    <row r="140" spans="1:9" ht="59.25" customHeight="1" x14ac:dyDescent="0.3">
      <c r="A140" s="100" t="s">
        <v>217</v>
      </c>
      <c r="B140" s="21">
        <v>99</v>
      </c>
      <c r="C140" s="21">
        <v>0</v>
      </c>
      <c r="D140" s="20" t="s">
        <v>29</v>
      </c>
      <c r="E140" s="20" t="s">
        <v>94</v>
      </c>
      <c r="F140" s="20" t="s">
        <v>5</v>
      </c>
      <c r="G140" s="20" t="s">
        <v>7</v>
      </c>
      <c r="H140" s="20" t="s">
        <v>7</v>
      </c>
      <c r="I140" s="89">
        <f>I141</f>
        <v>1198988.8700000001</v>
      </c>
    </row>
    <row r="141" spans="1:9" ht="18" x14ac:dyDescent="0.3">
      <c r="A141" s="100" t="s">
        <v>12</v>
      </c>
      <c r="B141" s="21">
        <v>99</v>
      </c>
      <c r="C141" s="21">
        <v>0</v>
      </c>
      <c r="D141" s="20" t="s">
        <v>29</v>
      </c>
      <c r="E141" s="20" t="s">
        <v>94</v>
      </c>
      <c r="F141" s="20" t="s">
        <v>9</v>
      </c>
      <c r="G141" s="20" t="s">
        <v>3</v>
      </c>
      <c r="H141" s="20" t="s">
        <v>3</v>
      </c>
      <c r="I141" s="18">
        <f>'Приложение 2'!J184</f>
        <v>1198988.8700000001</v>
      </c>
    </row>
    <row r="142" spans="1:9" ht="54" x14ac:dyDescent="0.35">
      <c r="A142" s="100" t="s">
        <v>218</v>
      </c>
      <c r="B142" s="21">
        <v>99</v>
      </c>
      <c r="C142" s="21">
        <v>0</v>
      </c>
      <c r="D142" s="20" t="s">
        <v>29</v>
      </c>
      <c r="E142" s="20" t="s">
        <v>177</v>
      </c>
      <c r="F142" s="20" t="s">
        <v>5</v>
      </c>
      <c r="G142" s="20" t="s">
        <v>7</v>
      </c>
      <c r="H142" s="20" t="s">
        <v>7</v>
      </c>
      <c r="I142" s="74">
        <f>I143</f>
        <v>1150000</v>
      </c>
    </row>
    <row r="143" spans="1:9" ht="18" x14ac:dyDescent="0.3">
      <c r="A143" s="100" t="s">
        <v>12</v>
      </c>
      <c r="B143" s="21">
        <v>99</v>
      </c>
      <c r="C143" s="21">
        <v>0</v>
      </c>
      <c r="D143" s="20" t="s">
        <v>29</v>
      </c>
      <c r="E143" s="20" t="s">
        <v>177</v>
      </c>
      <c r="F143" s="20" t="s">
        <v>9</v>
      </c>
      <c r="G143" s="20" t="s">
        <v>3</v>
      </c>
      <c r="H143" s="20" t="s">
        <v>3</v>
      </c>
      <c r="I143" s="18">
        <f>'Приложение 2'!J185</f>
        <v>1150000</v>
      </c>
    </row>
    <row r="144" spans="1:9" ht="18" x14ac:dyDescent="0.3">
      <c r="A144" s="69" t="s">
        <v>13</v>
      </c>
      <c r="B144" s="21">
        <v>99</v>
      </c>
      <c r="C144" s="21">
        <v>0</v>
      </c>
      <c r="D144" s="20" t="s">
        <v>10</v>
      </c>
      <c r="E144" s="20" t="s">
        <v>6</v>
      </c>
      <c r="F144" s="20" t="s">
        <v>5</v>
      </c>
      <c r="G144" s="20" t="s">
        <v>7</v>
      </c>
      <c r="H144" s="20" t="s">
        <v>7</v>
      </c>
      <c r="I144" s="18">
        <f>I145</f>
        <v>58000</v>
      </c>
    </row>
    <row r="145" spans="1:9" ht="36" x14ac:dyDescent="0.3">
      <c r="A145" s="91" t="s">
        <v>91</v>
      </c>
      <c r="B145" s="21">
        <v>99</v>
      </c>
      <c r="C145" s="21">
        <v>0</v>
      </c>
      <c r="D145" s="20" t="s">
        <v>10</v>
      </c>
      <c r="E145" s="20" t="s">
        <v>90</v>
      </c>
      <c r="F145" s="20" t="s">
        <v>5</v>
      </c>
      <c r="G145" s="20" t="s">
        <v>7</v>
      </c>
      <c r="H145" s="20" t="s">
        <v>7</v>
      </c>
      <c r="I145" s="18">
        <f>I146</f>
        <v>58000</v>
      </c>
    </row>
    <row r="146" spans="1:9" ht="18" x14ac:dyDescent="0.3">
      <c r="A146" s="92" t="s">
        <v>12</v>
      </c>
      <c r="B146" s="21">
        <v>99</v>
      </c>
      <c r="C146" s="21">
        <v>0</v>
      </c>
      <c r="D146" s="20" t="s">
        <v>10</v>
      </c>
      <c r="E146" s="20" t="s">
        <v>90</v>
      </c>
      <c r="F146" s="20" t="s">
        <v>9</v>
      </c>
      <c r="G146" s="20" t="s">
        <v>1</v>
      </c>
      <c r="H146" s="20" t="s">
        <v>14</v>
      </c>
      <c r="I146" s="18">
        <f>'Приложение 2'!J28</f>
        <v>58000</v>
      </c>
    </row>
    <row r="147" spans="1:9" ht="36" x14ac:dyDescent="0.3">
      <c r="A147" s="69" t="s">
        <v>157</v>
      </c>
      <c r="B147" s="21">
        <v>99</v>
      </c>
      <c r="C147" s="21">
        <v>0</v>
      </c>
      <c r="D147" s="20" t="s">
        <v>41</v>
      </c>
      <c r="E147" s="20" t="s">
        <v>6</v>
      </c>
      <c r="F147" s="20" t="s">
        <v>5</v>
      </c>
      <c r="G147" s="20" t="s">
        <v>7</v>
      </c>
      <c r="H147" s="20" t="s">
        <v>7</v>
      </c>
      <c r="I147" s="18">
        <f>I148</f>
        <v>153600</v>
      </c>
    </row>
    <row r="148" spans="1:9" ht="36" x14ac:dyDescent="0.3">
      <c r="A148" s="100" t="s">
        <v>53</v>
      </c>
      <c r="B148" s="21">
        <v>99</v>
      </c>
      <c r="C148" s="21">
        <v>0</v>
      </c>
      <c r="D148" s="20" t="s">
        <v>41</v>
      </c>
      <c r="E148" s="20" t="s">
        <v>52</v>
      </c>
      <c r="F148" s="20" t="s">
        <v>5</v>
      </c>
      <c r="G148" s="20" t="s">
        <v>7</v>
      </c>
      <c r="H148" s="20" t="s">
        <v>7</v>
      </c>
      <c r="I148" s="18">
        <f>I149</f>
        <v>153600</v>
      </c>
    </row>
    <row r="149" spans="1:9" ht="18" x14ac:dyDescent="0.3">
      <c r="A149" s="100" t="s">
        <v>38</v>
      </c>
      <c r="B149" s="21">
        <v>99</v>
      </c>
      <c r="C149" s="21">
        <v>0</v>
      </c>
      <c r="D149" s="20" t="s">
        <v>41</v>
      </c>
      <c r="E149" s="20" t="s">
        <v>52</v>
      </c>
      <c r="F149" s="20" t="s">
        <v>37</v>
      </c>
      <c r="G149" s="20" t="s">
        <v>36</v>
      </c>
      <c r="H149" s="20" t="s">
        <v>42</v>
      </c>
      <c r="I149" s="18">
        <f>'Приложение 2'!J212</f>
        <v>153600</v>
      </c>
    </row>
    <row r="153" spans="1:9" ht="18" x14ac:dyDescent="0.3">
      <c r="A153" s="65"/>
    </row>
  </sheetData>
  <autoFilter ref="A7:I149"/>
  <sortState ref="A5:H708">
    <sortCondition ref="B5:B708"/>
    <sortCondition ref="C5:C708"/>
    <sortCondition ref="D5:D708"/>
    <sortCondition ref="E5:E708"/>
    <sortCondition ref="F5:F708"/>
    <sortCondition ref="G5:G708"/>
    <sortCondition ref="H5:H708"/>
  </sortState>
  <mergeCells count="9">
    <mergeCell ref="F6:F7"/>
    <mergeCell ref="G6:G7"/>
    <mergeCell ref="A1:I1"/>
    <mergeCell ref="H6:H7"/>
    <mergeCell ref="I5:I7"/>
    <mergeCell ref="A5:A7"/>
    <mergeCell ref="A3:I3"/>
    <mergeCell ref="B6:E6"/>
    <mergeCell ref="B5:H5"/>
  </mergeCells>
  <pageMargins left="0.98425196850393704" right="0.31496062992125984" top="0.39370078740157483" bottom="0.27559055118110237" header="0" footer="0"/>
  <pageSetup paperSize="9" scale="49" fitToHeight="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0"/>
  <sheetViews>
    <sheetView view="pageBreakPreview" zoomScale="73" zoomScaleNormal="85" zoomScaleSheetLayoutView="73" workbookViewId="0">
      <selection sqref="A1:J1"/>
    </sheetView>
  </sheetViews>
  <sheetFormatPr defaultColWidth="9.109375" defaultRowHeight="17.399999999999999" x14ac:dyDescent="0.3"/>
  <cols>
    <col min="1" max="1" width="91.6640625" style="10" customWidth="1"/>
    <col min="2" max="2" width="8.109375" style="9" customWidth="1"/>
    <col min="3" max="3" width="8.33203125" style="9" customWidth="1"/>
    <col min="4" max="4" width="7.6640625" style="9" customWidth="1"/>
    <col min="5" max="5" width="8.33203125" style="9" customWidth="1"/>
    <col min="6" max="6" width="8" style="9" customWidth="1"/>
    <col min="7" max="7" width="7.6640625" style="9" customWidth="1"/>
    <col min="8" max="8" width="10.5546875" style="9" customWidth="1"/>
    <col min="9" max="9" width="9.88671875" style="9" customWidth="1"/>
    <col min="10" max="10" width="23.88671875" style="9" customWidth="1"/>
    <col min="11" max="11" width="19.6640625" style="5" customWidth="1"/>
    <col min="12" max="12" width="15.88671875" style="5" customWidth="1"/>
    <col min="13" max="13" width="16.109375" style="5" customWidth="1"/>
    <col min="14" max="14" width="14.33203125" style="5" customWidth="1"/>
    <col min="15" max="16" width="12.44140625" style="5" bestFit="1" customWidth="1"/>
    <col min="17" max="16384" width="9.109375" style="5"/>
  </cols>
  <sheetData>
    <row r="1" spans="1:16" ht="170.25" customHeight="1" x14ac:dyDescent="0.3">
      <c r="A1" s="130" t="s">
        <v>236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6" ht="15" customHeight="1" x14ac:dyDescent="0.3">
      <c r="A2" s="8"/>
    </row>
    <row r="3" spans="1:16" ht="66" customHeight="1" x14ac:dyDescent="0.3">
      <c r="A3" s="124" t="s">
        <v>178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6" ht="19.5" customHeight="1" x14ac:dyDescent="0.3">
      <c r="J4" s="23" t="s">
        <v>97</v>
      </c>
    </row>
    <row r="5" spans="1:16" ht="28.5" customHeight="1" x14ac:dyDescent="0.3">
      <c r="A5" s="123" t="s">
        <v>86</v>
      </c>
      <c r="B5" s="131" t="s">
        <v>93</v>
      </c>
      <c r="C5" s="132"/>
      <c r="D5" s="132"/>
      <c r="E5" s="132"/>
      <c r="F5" s="132"/>
      <c r="G5" s="132"/>
      <c r="H5" s="132"/>
      <c r="I5" s="132"/>
      <c r="J5" s="122" t="s">
        <v>172</v>
      </c>
    </row>
    <row r="6" spans="1:16" ht="28.5" customHeight="1" x14ac:dyDescent="0.3">
      <c r="A6" s="123"/>
      <c r="B6" s="133" t="s">
        <v>85</v>
      </c>
      <c r="C6" s="129" t="s">
        <v>84</v>
      </c>
      <c r="D6" s="129" t="s">
        <v>83</v>
      </c>
      <c r="E6" s="125" t="s">
        <v>82</v>
      </c>
      <c r="F6" s="125"/>
      <c r="G6" s="125"/>
      <c r="H6" s="125"/>
      <c r="I6" s="129" t="s">
        <v>81</v>
      </c>
      <c r="J6" s="122"/>
      <c r="K6" s="126">
        <v>42759</v>
      </c>
      <c r="L6" s="127"/>
    </row>
    <row r="7" spans="1:16" ht="147" customHeight="1" x14ac:dyDescent="0.3">
      <c r="A7" s="123"/>
      <c r="B7" s="133"/>
      <c r="C7" s="129"/>
      <c r="D7" s="129"/>
      <c r="E7" s="12" t="s">
        <v>80</v>
      </c>
      <c r="F7" s="12" t="s">
        <v>79</v>
      </c>
      <c r="G7" s="12" t="s">
        <v>78</v>
      </c>
      <c r="H7" s="12" t="s">
        <v>77</v>
      </c>
      <c r="I7" s="129"/>
      <c r="J7" s="122"/>
      <c r="K7" s="85">
        <f>J8-K8</f>
        <v>131220686.44</v>
      </c>
      <c r="L7" s="86"/>
    </row>
    <row r="8" spans="1:16" x14ac:dyDescent="0.3">
      <c r="A8" s="13" t="s">
        <v>76</v>
      </c>
      <c r="B8" s="27"/>
      <c r="C8" s="28"/>
      <c r="D8" s="28"/>
      <c r="E8" s="28"/>
      <c r="F8" s="28"/>
      <c r="G8" s="28"/>
      <c r="H8" s="28"/>
      <c r="I8" s="28"/>
      <c r="J8" s="29">
        <f>J9+J219</f>
        <v>134420686.44</v>
      </c>
      <c r="K8" s="86">
        <f t="shared" ref="K8:P8" si="0">SUM(K9:K229)</f>
        <v>3200000</v>
      </c>
      <c r="L8" s="86">
        <f t="shared" si="0"/>
        <v>82345271</v>
      </c>
      <c r="M8" s="86">
        <f t="shared" si="0"/>
        <v>1399900</v>
      </c>
      <c r="N8" s="86">
        <f t="shared" si="0"/>
        <v>180000</v>
      </c>
      <c r="O8" s="86">
        <f t="shared" si="0"/>
        <v>4648700</v>
      </c>
      <c r="P8" s="86">
        <f t="shared" si="0"/>
        <v>1000000</v>
      </c>
    </row>
    <row r="9" spans="1:16" x14ac:dyDescent="0.3">
      <c r="A9" s="24" t="s">
        <v>141</v>
      </c>
      <c r="B9" s="27">
        <v>802</v>
      </c>
      <c r="C9" s="28"/>
      <c r="D9" s="28"/>
      <c r="E9" s="28"/>
      <c r="F9" s="28"/>
      <c r="G9" s="28"/>
      <c r="H9" s="28"/>
      <c r="I9" s="28"/>
      <c r="J9" s="29">
        <f>J10+J62+J71+J123+J201+J55+J187+J193+J213</f>
        <v>132974421.44000001</v>
      </c>
      <c r="K9" s="86"/>
      <c r="L9" s="86"/>
    </row>
    <row r="10" spans="1:16" s="22" customFormat="1" x14ac:dyDescent="0.3">
      <c r="A10" s="25" t="s">
        <v>49</v>
      </c>
      <c r="B10" s="27">
        <v>802</v>
      </c>
      <c r="C10" s="30" t="s">
        <v>1</v>
      </c>
      <c r="D10" s="30" t="s">
        <v>7</v>
      </c>
      <c r="E10" s="30" t="s">
        <v>7</v>
      </c>
      <c r="F10" s="30" t="s">
        <v>2</v>
      </c>
      <c r="G10" s="30" t="s">
        <v>7</v>
      </c>
      <c r="H10" s="30" t="s">
        <v>6</v>
      </c>
      <c r="I10" s="30" t="s">
        <v>5</v>
      </c>
      <c r="J10" s="31">
        <f>J11+J16+J39+J44+J29+J34</f>
        <v>10032335.4</v>
      </c>
    </row>
    <row r="11" spans="1:16" ht="36" x14ac:dyDescent="0.3">
      <c r="A11" s="91" t="s">
        <v>75</v>
      </c>
      <c r="B11" s="32">
        <v>802</v>
      </c>
      <c r="C11" s="33" t="s">
        <v>1</v>
      </c>
      <c r="D11" s="33" t="s">
        <v>20</v>
      </c>
      <c r="E11" s="33" t="s">
        <v>7</v>
      </c>
      <c r="F11" s="33" t="s">
        <v>2</v>
      </c>
      <c r="G11" s="33" t="s">
        <v>7</v>
      </c>
      <c r="H11" s="33" t="s">
        <v>6</v>
      </c>
      <c r="I11" s="33" t="s">
        <v>5</v>
      </c>
      <c r="J11" s="34">
        <f>J12</f>
        <v>1151462.71</v>
      </c>
    </row>
    <row r="12" spans="1:16" ht="18" x14ac:dyDescent="0.3">
      <c r="A12" s="91" t="s">
        <v>18</v>
      </c>
      <c r="B12" s="32">
        <v>802</v>
      </c>
      <c r="C12" s="33" t="s">
        <v>1</v>
      </c>
      <c r="D12" s="33" t="s">
        <v>20</v>
      </c>
      <c r="E12" s="33" t="s">
        <v>11</v>
      </c>
      <c r="F12" s="33" t="s">
        <v>2</v>
      </c>
      <c r="G12" s="33" t="s">
        <v>7</v>
      </c>
      <c r="H12" s="33" t="s">
        <v>6</v>
      </c>
      <c r="I12" s="33" t="s">
        <v>5</v>
      </c>
      <c r="J12" s="34">
        <f>J13</f>
        <v>1151462.71</v>
      </c>
    </row>
    <row r="13" spans="1:16" ht="18" x14ac:dyDescent="0.3">
      <c r="A13" s="91" t="s">
        <v>17</v>
      </c>
      <c r="B13" s="32">
        <v>802</v>
      </c>
      <c r="C13" s="33" t="s">
        <v>1</v>
      </c>
      <c r="D13" s="33" t="s">
        <v>20</v>
      </c>
      <c r="E13" s="33" t="s">
        <v>11</v>
      </c>
      <c r="F13" s="33" t="s">
        <v>2</v>
      </c>
      <c r="G13" s="33" t="s">
        <v>14</v>
      </c>
      <c r="H13" s="33" t="s">
        <v>6</v>
      </c>
      <c r="I13" s="33" t="s">
        <v>5</v>
      </c>
      <c r="J13" s="34">
        <f>J14</f>
        <v>1151462.71</v>
      </c>
    </row>
    <row r="14" spans="1:16" ht="18" x14ac:dyDescent="0.3">
      <c r="A14" s="92" t="s">
        <v>74</v>
      </c>
      <c r="B14" s="32">
        <v>802</v>
      </c>
      <c r="C14" s="33" t="s">
        <v>1</v>
      </c>
      <c r="D14" s="33" t="s">
        <v>20</v>
      </c>
      <c r="E14" s="33" t="s">
        <v>11</v>
      </c>
      <c r="F14" s="33" t="s">
        <v>2</v>
      </c>
      <c r="G14" s="33" t="s">
        <v>14</v>
      </c>
      <c r="H14" s="33" t="s">
        <v>73</v>
      </c>
      <c r="I14" s="33" t="s">
        <v>5</v>
      </c>
      <c r="J14" s="34">
        <f>J15</f>
        <v>1151462.71</v>
      </c>
    </row>
    <row r="15" spans="1:16" ht="60.75" customHeight="1" x14ac:dyDescent="0.3">
      <c r="A15" s="92" t="s">
        <v>16</v>
      </c>
      <c r="B15" s="32">
        <v>802</v>
      </c>
      <c r="C15" s="33" t="s">
        <v>1</v>
      </c>
      <c r="D15" s="33" t="s">
        <v>20</v>
      </c>
      <c r="E15" s="33" t="s">
        <v>11</v>
      </c>
      <c r="F15" s="33" t="s">
        <v>2</v>
      </c>
      <c r="G15" s="33" t="s">
        <v>14</v>
      </c>
      <c r="H15" s="33" t="s">
        <v>73</v>
      </c>
      <c r="I15" s="33" t="s">
        <v>15</v>
      </c>
      <c r="J15" s="73">
        <v>1151462.71</v>
      </c>
    </row>
    <row r="16" spans="1:16" ht="56.25" customHeight="1" x14ac:dyDescent="0.3">
      <c r="A16" s="91" t="s">
        <v>72</v>
      </c>
      <c r="B16" s="32">
        <v>802</v>
      </c>
      <c r="C16" s="33" t="s">
        <v>1</v>
      </c>
      <c r="D16" s="33" t="s">
        <v>14</v>
      </c>
      <c r="E16" s="33" t="s">
        <v>7</v>
      </c>
      <c r="F16" s="33" t="s">
        <v>2</v>
      </c>
      <c r="G16" s="33" t="s">
        <v>7</v>
      </c>
      <c r="H16" s="33" t="s">
        <v>6</v>
      </c>
      <c r="I16" s="33" t="s">
        <v>5</v>
      </c>
      <c r="J16" s="73">
        <f>J17</f>
        <v>7682101.8700000001</v>
      </c>
    </row>
    <row r="17" spans="1:10" ht="18" x14ac:dyDescent="0.3">
      <c r="A17" s="91" t="s">
        <v>18</v>
      </c>
      <c r="B17" s="32">
        <v>802</v>
      </c>
      <c r="C17" s="33" t="s">
        <v>1</v>
      </c>
      <c r="D17" s="33" t="s">
        <v>14</v>
      </c>
      <c r="E17" s="33" t="s">
        <v>11</v>
      </c>
      <c r="F17" s="33" t="s">
        <v>2</v>
      </c>
      <c r="G17" s="33" t="s">
        <v>7</v>
      </c>
      <c r="H17" s="33" t="s">
        <v>6</v>
      </c>
      <c r="I17" s="33" t="s">
        <v>5</v>
      </c>
      <c r="J17" s="73">
        <f>J18+J23+J26</f>
        <v>7682101.8700000001</v>
      </c>
    </row>
    <row r="18" spans="1:10" ht="18" x14ac:dyDescent="0.3">
      <c r="A18" s="91" t="s">
        <v>17</v>
      </c>
      <c r="B18" s="32">
        <v>802</v>
      </c>
      <c r="C18" s="33" t="s">
        <v>1</v>
      </c>
      <c r="D18" s="33" t="s">
        <v>14</v>
      </c>
      <c r="E18" s="33" t="s">
        <v>11</v>
      </c>
      <c r="F18" s="33" t="s">
        <v>2</v>
      </c>
      <c r="G18" s="33" t="s">
        <v>14</v>
      </c>
      <c r="H18" s="33" t="s">
        <v>6</v>
      </c>
      <c r="I18" s="33" t="s">
        <v>5</v>
      </c>
      <c r="J18" s="73">
        <f>J19</f>
        <v>7514101.8700000001</v>
      </c>
    </row>
    <row r="19" spans="1:10" ht="36" x14ac:dyDescent="0.3">
      <c r="A19" s="91" t="s">
        <v>91</v>
      </c>
      <c r="B19" s="32">
        <v>802</v>
      </c>
      <c r="C19" s="33" t="s">
        <v>1</v>
      </c>
      <c r="D19" s="33" t="s">
        <v>14</v>
      </c>
      <c r="E19" s="33" t="s">
        <v>11</v>
      </c>
      <c r="F19" s="33" t="s">
        <v>2</v>
      </c>
      <c r="G19" s="33" t="s">
        <v>14</v>
      </c>
      <c r="H19" s="33" t="s">
        <v>90</v>
      </c>
      <c r="I19" s="33" t="s">
        <v>5</v>
      </c>
      <c r="J19" s="73">
        <f>J20+J21+J22</f>
        <v>7514101.8700000001</v>
      </c>
    </row>
    <row r="20" spans="1:10" ht="59.25" customHeight="1" x14ac:dyDescent="0.3">
      <c r="A20" s="92" t="s">
        <v>16</v>
      </c>
      <c r="B20" s="32">
        <v>802</v>
      </c>
      <c r="C20" s="33" t="s">
        <v>1</v>
      </c>
      <c r="D20" s="33" t="s">
        <v>14</v>
      </c>
      <c r="E20" s="33" t="s">
        <v>11</v>
      </c>
      <c r="F20" s="33" t="s">
        <v>2</v>
      </c>
      <c r="G20" s="33" t="s">
        <v>14</v>
      </c>
      <c r="H20" s="33" t="s">
        <v>90</v>
      </c>
      <c r="I20" s="33" t="s">
        <v>15</v>
      </c>
      <c r="J20" s="73">
        <v>5864964</v>
      </c>
    </row>
    <row r="21" spans="1:10" ht="36" x14ac:dyDescent="0.3">
      <c r="A21" s="93" t="s">
        <v>25</v>
      </c>
      <c r="B21" s="32">
        <v>802</v>
      </c>
      <c r="C21" s="33" t="s">
        <v>1</v>
      </c>
      <c r="D21" s="33" t="s">
        <v>14</v>
      </c>
      <c r="E21" s="33" t="s">
        <v>11</v>
      </c>
      <c r="F21" s="33" t="s">
        <v>2</v>
      </c>
      <c r="G21" s="33" t="s">
        <v>14</v>
      </c>
      <c r="H21" s="33" t="s">
        <v>90</v>
      </c>
      <c r="I21" s="33" t="s">
        <v>0</v>
      </c>
      <c r="J21" s="73">
        <v>1610137.87</v>
      </c>
    </row>
    <row r="22" spans="1:10" ht="18" x14ac:dyDescent="0.3">
      <c r="A22" s="92" t="s">
        <v>12</v>
      </c>
      <c r="B22" s="32">
        <v>802</v>
      </c>
      <c r="C22" s="33" t="s">
        <v>1</v>
      </c>
      <c r="D22" s="33" t="s">
        <v>14</v>
      </c>
      <c r="E22" s="33" t="s">
        <v>11</v>
      </c>
      <c r="F22" s="33" t="s">
        <v>2</v>
      </c>
      <c r="G22" s="33" t="s">
        <v>14</v>
      </c>
      <c r="H22" s="33" t="s">
        <v>90</v>
      </c>
      <c r="I22" s="33" t="s">
        <v>9</v>
      </c>
      <c r="J22" s="73">
        <v>39000</v>
      </c>
    </row>
    <row r="23" spans="1:10" ht="81.75" customHeight="1" x14ac:dyDescent="0.3">
      <c r="A23" s="94" t="s">
        <v>101</v>
      </c>
      <c r="B23" s="32">
        <v>802</v>
      </c>
      <c r="C23" s="33" t="s">
        <v>1</v>
      </c>
      <c r="D23" s="33" t="s">
        <v>14</v>
      </c>
      <c r="E23" s="33" t="s">
        <v>11</v>
      </c>
      <c r="F23" s="33" t="s">
        <v>2</v>
      </c>
      <c r="G23" s="33" t="s">
        <v>4</v>
      </c>
      <c r="H23" s="33" t="s">
        <v>6</v>
      </c>
      <c r="I23" s="33" t="s">
        <v>5</v>
      </c>
      <c r="J23" s="73">
        <f>J24</f>
        <v>110000</v>
      </c>
    </row>
    <row r="24" spans="1:10" ht="57.75" customHeight="1" x14ac:dyDescent="0.3">
      <c r="A24" s="95" t="s">
        <v>146</v>
      </c>
      <c r="B24" s="32">
        <v>802</v>
      </c>
      <c r="C24" s="33" t="s">
        <v>1</v>
      </c>
      <c r="D24" s="33" t="s">
        <v>14</v>
      </c>
      <c r="E24" s="33" t="s">
        <v>11</v>
      </c>
      <c r="F24" s="33" t="s">
        <v>2</v>
      </c>
      <c r="G24" s="33" t="s">
        <v>4</v>
      </c>
      <c r="H24" s="33" t="s">
        <v>145</v>
      </c>
      <c r="I24" s="33" t="s">
        <v>5</v>
      </c>
      <c r="J24" s="73">
        <f>J25</f>
        <v>110000</v>
      </c>
    </row>
    <row r="25" spans="1:10" ht="18" x14ac:dyDescent="0.3">
      <c r="A25" s="95" t="s">
        <v>59</v>
      </c>
      <c r="B25" s="32">
        <v>802</v>
      </c>
      <c r="C25" s="33" t="s">
        <v>1</v>
      </c>
      <c r="D25" s="33" t="s">
        <v>14</v>
      </c>
      <c r="E25" s="33" t="s">
        <v>11</v>
      </c>
      <c r="F25" s="33" t="s">
        <v>2</v>
      </c>
      <c r="G25" s="33" t="s">
        <v>4</v>
      </c>
      <c r="H25" s="33" t="s">
        <v>145</v>
      </c>
      <c r="I25" s="33" t="s">
        <v>58</v>
      </c>
      <c r="J25" s="73">
        <v>110000</v>
      </c>
    </row>
    <row r="26" spans="1:10" ht="18" x14ac:dyDescent="0.3">
      <c r="A26" s="92" t="s">
        <v>13</v>
      </c>
      <c r="B26" s="32">
        <v>802</v>
      </c>
      <c r="C26" s="33" t="s">
        <v>1</v>
      </c>
      <c r="D26" s="33" t="s">
        <v>14</v>
      </c>
      <c r="E26" s="33" t="s">
        <v>11</v>
      </c>
      <c r="F26" s="33" t="s">
        <v>2</v>
      </c>
      <c r="G26" s="33" t="s">
        <v>10</v>
      </c>
      <c r="H26" s="33" t="s">
        <v>6</v>
      </c>
      <c r="I26" s="33" t="s">
        <v>5</v>
      </c>
      <c r="J26" s="73">
        <f>J27</f>
        <v>58000</v>
      </c>
    </row>
    <row r="27" spans="1:10" ht="36" x14ac:dyDescent="0.3">
      <c r="A27" s="91" t="s">
        <v>91</v>
      </c>
      <c r="B27" s="32">
        <v>802</v>
      </c>
      <c r="C27" s="33" t="s">
        <v>1</v>
      </c>
      <c r="D27" s="33" t="s">
        <v>14</v>
      </c>
      <c r="E27" s="33" t="s">
        <v>11</v>
      </c>
      <c r="F27" s="33" t="s">
        <v>2</v>
      </c>
      <c r="G27" s="33" t="s">
        <v>10</v>
      </c>
      <c r="H27" s="33" t="s">
        <v>90</v>
      </c>
      <c r="I27" s="33" t="s">
        <v>5</v>
      </c>
      <c r="J27" s="73">
        <f>J28</f>
        <v>58000</v>
      </c>
    </row>
    <row r="28" spans="1:10" ht="18" x14ac:dyDescent="0.3">
      <c r="A28" s="92" t="s">
        <v>12</v>
      </c>
      <c r="B28" s="32">
        <v>802</v>
      </c>
      <c r="C28" s="33" t="s">
        <v>1</v>
      </c>
      <c r="D28" s="33" t="s">
        <v>14</v>
      </c>
      <c r="E28" s="33" t="s">
        <v>11</v>
      </c>
      <c r="F28" s="33" t="s">
        <v>2</v>
      </c>
      <c r="G28" s="33" t="s">
        <v>10</v>
      </c>
      <c r="H28" s="33" t="s">
        <v>90</v>
      </c>
      <c r="I28" s="33" t="s">
        <v>9</v>
      </c>
      <c r="J28" s="73">
        <v>58000</v>
      </c>
    </row>
    <row r="29" spans="1:10" ht="39" customHeight="1" x14ac:dyDescent="0.3">
      <c r="A29" s="96" t="s">
        <v>142</v>
      </c>
      <c r="B29" s="32">
        <v>802</v>
      </c>
      <c r="C29" s="33" t="s">
        <v>1</v>
      </c>
      <c r="D29" s="33" t="s">
        <v>35</v>
      </c>
      <c r="E29" s="33" t="s">
        <v>7</v>
      </c>
      <c r="F29" s="33" t="s">
        <v>2</v>
      </c>
      <c r="G29" s="33" t="s">
        <v>7</v>
      </c>
      <c r="H29" s="33" t="s">
        <v>6</v>
      </c>
      <c r="I29" s="33" t="s">
        <v>5</v>
      </c>
      <c r="J29" s="73">
        <f>J30</f>
        <v>350571</v>
      </c>
    </row>
    <row r="30" spans="1:10" ht="18" x14ac:dyDescent="0.3">
      <c r="A30" s="97" t="s">
        <v>18</v>
      </c>
      <c r="B30" s="32">
        <v>802</v>
      </c>
      <c r="C30" s="33" t="s">
        <v>1</v>
      </c>
      <c r="D30" s="33" t="s">
        <v>35</v>
      </c>
      <c r="E30" s="33" t="s">
        <v>11</v>
      </c>
      <c r="F30" s="33" t="s">
        <v>2</v>
      </c>
      <c r="G30" s="33" t="s">
        <v>7</v>
      </c>
      <c r="H30" s="33" t="s">
        <v>6</v>
      </c>
      <c r="I30" s="33" t="s">
        <v>5</v>
      </c>
      <c r="J30" s="73">
        <f>J31</f>
        <v>350571</v>
      </c>
    </row>
    <row r="31" spans="1:10" ht="78" customHeight="1" x14ac:dyDescent="0.3">
      <c r="A31" s="94" t="s">
        <v>101</v>
      </c>
      <c r="B31" s="32">
        <v>802</v>
      </c>
      <c r="C31" s="33" t="s">
        <v>1</v>
      </c>
      <c r="D31" s="33" t="s">
        <v>35</v>
      </c>
      <c r="E31" s="33" t="s">
        <v>11</v>
      </c>
      <c r="F31" s="33" t="s">
        <v>2</v>
      </c>
      <c r="G31" s="33" t="s">
        <v>4</v>
      </c>
      <c r="H31" s="33" t="s">
        <v>6</v>
      </c>
      <c r="I31" s="33" t="s">
        <v>5</v>
      </c>
      <c r="J31" s="73">
        <f>J32</f>
        <v>350571</v>
      </c>
    </row>
    <row r="32" spans="1:10" ht="57.75" customHeight="1" x14ac:dyDescent="0.3">
      <c r="A32" s="98" t="s">
        <v>144</v>
      </c>
      <c r="B32" s="32">
        <v>802</v>
      </c>
      <c r="C32" s="33" t="s">
        <v>1</v>
      </c>
      <c r="D32" s="33" t="s">
        <v>35</v>
      </c>
      <c r="E32" s="33" t="s">
        <v>11</v>
      </c>
      <c r="F32" s="33" t="s">
        <v>2</v>
      </c>
      <c r="G32" s="33" t="s">
        <v>4</v>
      </c>
      <c r="H32" s="33" t="s">
        <v>143</v>
      </c>
      <c r="I32" s="33" t="s">
        <v>5</v>
      </c>
      <c r="J32" s="73">
        <f>J33</f>
        <v>350571</v>
      </c>
    </row>
    <row r="33" spans="1:11" ht="18" x14ac:dyDescent="0.3">
      <c r="A33" s="99" t="s">
        <v>59</v>
      </c>
      <c r="B33" s="32">
        <v>802</v>
      </c>
      <c r="C33" s="33" t="s">
        <v>1</v>
      </c>
      <c r="D33" s="33" t="s">
        <v>35</v>
      </c>
      <c r="E33" s="33" t="s">
        <v>11</v>
      </c>
      <c r="F33" s="33" t="s">
        <v>2</v>
      </c>
      <c r="G33" s="33" t="s">
        <v>4</v>
      </c>
      <c r="H33" s="33" t="s">
        <v>143</v>
      </c>
      <c r="I33" s="33" t="s">
        <v>58</v>
      </c>
      <c r="J33" s="73">
        <v>350571</v>
      </c>
    </row>
    <row r="34" spans="1:11" ht="18" x14ac:dyDescent="0.3">
      <c r="A34" s="69" t="s">
        <v>161</v>
      </c>
      <c r="B34" s="32">
        <v>802</v>
      </c>
      <c r="C34" s="33" t="s">
        <v>1</v>
      </c>
      <c r="D34" s="33" t="s">
        <v>40</v>
      </c>
      <c r="E34" s="33" t="s">
        <v>7</v>
      </c>
      <c r="F34" s="33" t="s">
        <v>2</v>
      </c>
      <c r="G34" s="33" t="s">
        <v>7</v>
      </c>
      <c r="H34" s="33" t="s">
        <v>6</v>
      </c>
      <c r="I34" s="33" t="s">
        <v>5</v>
      </c>
      <c r="J34" s="73">
        <f>J35</f>
        <v>15000</v>
      </c>
    </row>
    <row r="35" spans="1:11" ht="18" x14ac:dyDescent="0.3">
      <c r="A35" s="91" t="s">
        <v>18</v>
      </c>
      <c r="B35" s="32">
        <v>802</v>
      </c>
      <c r="C35" s="33" t="s">
        <v>1</v>
      </c>
      <c r="D35" s="33" t="s">
        <v>40</v>
      </c>
      <c r="E35" s="33" t="s">
        <v>11</v>
      </c>
      <c r="F35" s="33" t="s">
        <v>2</v>
      </c>
      <c r="G35" s="33" t="s">
        <v>7</v>
      </c>
      <c r="H35" s="33" t="s">
        <v>6</v>
      </c>
      <c r="I35" s="33" t="s">
        <v>5</v>
      </c>
      <c r="J35" s="73">
        <f>J36</f>
        <v>15000</v>
      </c>
    </row>
    <row r="36" spans="1:11" ht="20.25" customHeight="1" x14ac:dyDescent="0.3">
      <c r="A36" s="71" t="s">
        <v>160</v>
      </c>
      <c r="B36" s="32">
        <v>802</v>
      </c>
      <c r="C36" s="33" t="s">
        <v>1</v>
      </c>
      <c r="D36" s="33" t="s">
        <v>40</v>
      </c>
      <c r="E36" s="33" t="s">
        <v>11</v>
      </c>
      <c r="F36" s="33" t="s">
        <v>2</v>
      </c>
      <c r="G36" s="33" t="s">
        <v>14</v>
      </c>
      <c r="H36" s="33" t="s">
        <v>6</v>
      </c>
      <c r="I36" s="33" t="s">
        <v>5</v>
      </c>
      <c r="J36" s="73">
        <f>J37</f>
        <v>15000</v>
      </c>
    </row>
    <row r="37" spans="1:11" ht="37.5" customHeight="1" x14ac:dyDescent="0.3">
      <c r="A37" s="71" t="s">
        <v>158</v>
      </c>
      <c r="B37" s="32">
        <v>802</v>
      </c>
      <c r="C37" s="33" t="s">
        <v>1</v>
      </c>
      <c r="D37" s="33" t="s">
        <v>40</v>
      </c>
      <c r="E37" s="33" t="s">
        <v>11</v>
      </c>
      <c r="F37" s="33" t="s">
        <v>2</v>
      </c>
      <c r="G37" s="33" t="s">
        <v>14</v>
      </c>
      <c r="H37" s="33" t="s">
        <v>159</v>
      </c>
      <c r="I37" s="33" t="s">
        <v>5</v>
      </c>
      <c r="J37" s="73">
        <f>J38</f>
        <v>15000</v>
      </c>
    </row>
    <row r="38" spans="1:11" ht="18" x14ac:dyDescent="0.3">
      <c r="A38" s="92" t="s">
        <v>12</v>
      </c>
      <c r="B38" s="32">
        <v>802</v>
      </c>
      <c r="C38" s="33" t="s">
        <v>1</v>
      </c>
      <c r="D38" s="33" t="s">
        <v>40</v>
      </c>
      <c r="E38" s="33" t="s">
        <v>11</v>
      </c>
      <c r="F38" s="33" t="s">
        <v>2</v>
      </c>
      <c r="G38" s="33" t="s">
        <v>14</v>
      </c>
      <c r="H38" s="33" t="s">
        <v>159</v>
      </c>
      <c r="I38" s="33" t="s">
        <v>9</v>
      </c>
      <c r="J38" s="73">
        <v>15000</v>
      </c>
    </row>
    <row r="39" spans="1:11" ht="18" x14ac:dyDescent="0.3">
      <c r="A39" s="91" t="s">
        <v>71</v>
      </c>
      <c r="B39" s="32">
        <v>802</v>
      </c>
      <c r="C39" s="33" t="s">
        <v>1</v>
      </c>
      <c r="D39" s="33" t="s">
        <v>4</v>
      </c>
      <c r="E39" s="33" t="s">
        <v>7</v>
      </c>
      <c r="F39" s="33" t="s">
        <v>2</v>
      </c>
      <c r="G39" s="33" t="s">
        <v>7</v>
      </c>
      <c r="H39" s="33" t="s">
        <v>6</v>
      </c>
      <c r="I39" s="33" t="s">
        <v>5</v>
      </c>
      <c r="J39" s="73">
        <f>J40</f>
        <v>196731.5</v>
      </c>
    </row>
    <row r="40" spans="1:11" ht="18" x14ac:dyDescent="0.3">
      <c r="A40" s="91" t="s">
        <v>18</v>
      </c>
      <c r="B40" s="32">
        <v>802</v>
      </c>
      <c r="C40" s="33" t="s">
        <v>1</v>
      </c>
      <c r="D40" s="33" t="s">
        <v>4</v>
      </c>
      <c r="E40" s="33" t="s">
        <v>11</v>
      </c>
      <c r="F40" s="33" t="s">
        <v>2</v>
      </c>
      <c r="G40" s="33" t="s">
        <v>7</v>
      </c>
      <c r="H40" s="33" t="s">
        <v>6</v>
      </c>
      <c r="I40" s="33" t="s">
        <v>5</v>
      </c>
      <c r="J40" s="73">
        <f>J41</f>
        <v>196731.5</v>
      </c>
    </row>
    <row r="41" spans="1:11" ht="18" x14ac:dyDescent="0.3">
      <c r="A41" s="91" t="s">
        <v>17</v>
      </c>
      <c r="B41" s="32">
        <v>802</v>
      </c>
      <c r="C41" s="33" t="s">
        <v>1</v>
      </c>
      <c r="D41" s="33" t="s">
        <v>4</v>
      </c>
      <c r="E41" s="33" t="s">
        <v>11</v>
      </c>
      <c r="F41" s="33" t="s">
        <v>2</v>
      </c>
      <c r="G41" s="33" t="s">
        <v>14</v>
      </c>
      <c r="H41" s="33" t="s">
        <v>6</v>
      </c>
      <c r="I41" s="33" t="s">
        <v>5</v>
      </c>
      <c r="J41" s="73">
        <f>J42</f>
        <v>196731.5</v>
      </c>
    </row>
    <row r="42" spans="1:11" ht="18" x14ac:dyDescent="0.3">
      <c r="A42" s="92" t="s">
        <v>70</v>
      </c>
      <c r="B42" s="32">
        <v>802</v>
      </c>
      <c r="C42" s="33" t="s">
        <v>1</v>
      </c>
      <c r="D42" s="33" t="s">
        <v>4</v>
      </c>
      <c r="E42" s="33" t="s">
        <v>11</v>
      </c>
      <c r="F42" s="33" t="s">
        <v>2</v>
      </c>
      <c r="G42" s="33" t="s">
        <v>14</v>
      </c>
      <c r="H42" s="33" t="s">
        <v>69</v>
      </c>
      <c r="I42" s="33" t="s">
        <v>5</v>
      </c>
      <c r="J42" s="73">
        <f>J43</f>
        <v>196731.5</v>
      </c>
    </row>
    <row r="43" spans="1:11" ht="18" x14ac:dyDescent="0.3">
      <c r="A43" s="92" t="s">
        <v>12</v>
      </c>
      <c r="B43" s="32">
        <v>802</v>
      </c>
      <c r="C43" s="33" t="s">
        <v>1</v>
      </c>
      <c r="D43" s="33" t="s">
        <v>4</v>
      </c>
      <c r="E43" s="33" t="s">
        <v>11</v>
      </c>
      <c r="F43" s="33" t="s">
        <v>2</v>
      </c>
      <c r="G43" s="33" t="s">
        <v>14</v>
      </c>
      <c r="H43" s="33" t="s">
        <v>69</v>
      </c>
      <c r="I43" s="33" t="s">
        <v>9</v>
      </c>
      <c r="J43" s="73">
        <v>196731.5</v>
      </c>
      <c r="K43" s="5">
        <v>350000</v>
      </c>
    </row>
    <row r="44" spans="1:11" ht="18" x14ac:dyDescent="0.3">
      <c r="A44" s="91" t="s">
        <v>48</v>
      </c>
      <c r="B44" s="32">
        <v>802</v>
      </c>
      <c r="C44" s="33" t="s">
        <v>1</v>
      </c>
      <c r="D44" s="33" t="s">
        <v>45</v>
      </c>
      <c r="E44" s="33" t="s">
        <v>7</v>
      </c>
      <c r="F44" s="33" t="s">
        <v>2</v>
      </c>
      <c r="G44" s="33" t="s">
        <v>7</v>
      </c>
      <c r="H44" s="33" t="s">
        <v>6</v>
      </c>
      <c r="I44" s="33" t="s">
        <v>5</v>
      </c>
      <c r="J44" s="73">
        <f>J45+J49</f>
        <v>636468.31999999995</v>
      </c>
    </row>
    <row r="45" spans="1:11" ht="36" x14ac:dyDescent="0.3">
      <c r="A45" s="91" t="s">
        <v>162</v>
      </c>
      <c r="B45" s="32">
        <v>802</v>
      </c>
      <c r="C45" s="33" t="s">
        <v>1</v>
      </c>
      <c r="D45" s="33" t="s">
        <v>45</v>
      </c>
      <c r="E45" s="33" t="s">
        <v>98</v>
      </c>
      <c r="F45" s="33" t="s">
        <v>2</v>
      </c>
      <c r="G45" s="33" t="s">
        <v>7</v>
      </c>
      <c r="H45" s="33" t="s">
        <v>6</v>
      </c>
      <c r="I45" s="33" t="s">
        <v>5</v>
      </c>
      <c r="J45" s="34">
        <f>J46</f>
        <v>556468.31999999995</v>
      </c>
    </row>
    <row r="46" spans="1:11" ht="54" x14ac:dyDescent="0.3">
      <c r="A46" s="100" t="s">
        <v>170</v>
      </c>
      <c r="B46" s="32">
        <v>802</v>
      </c>
      <c r="C46" s="33" t="s">
        <v>1</v>
      </c>
      <c r="D46" s="33" t="s">
        <v>45</v>
      </c>
      <c r="E46" s="33" t="s">
        <v>98</v>
      </c>
      <c r="F46" s="33" t="s">
        <v>2</v>
      </c>
      <c r="G46" s="33" t="s">
        <v>1</v>
      </c>
      <c r="H46" s="33" t="s">
        <v>6</v>
      </c>
      <c r="I46" s="33" t="s">
        <v>5</v>
      </c>
      <c r="J46" s="34">
        <f>J47</f>
        <v>556468.31999999995</v>
      </c>
    </row>
    <row r="47" spans="1:11" ht="36" x14ac:dyDescent="0.3">
      <c r="A47" s="101" t="s">
        <v>47</v>
      </c>
      <c r="B47" s="32">
        <v>802</v>
      </c>
      <c r="C47" s="33" t="s">
        <v>1</v>
      </c>
      <c r="D47" s="33" t="s">
        <v>45</v>
      </c>
      <c r="E47" s="33" t="s">
        <v>98</v>
      </c>
      <c r="F47" s="33" t="s">
        <v>2</v>
      </c>
      <c r="G47" s="33" t="s">
        <v>1</v>
      </c>
      <c r="H47" s="33" t="s">
        <v>46</v>
      </c>
      <c r="I47" s="33" t="s">
        <v>5</v>
      </c>
      <c r="J47" s="34">
        <f>J48</f>
        <v>556468.31999999995</v>
      </c>
    </row>
    <row r="48" spans="1:11" ht="40.5" customHeight="1" x14ac:dyDescent="0.3">
      <c r="A48" s="93" t="s">
        <v>25</v>
      </c>
      <c r="B48" s="32">
        <v>802</v>
      </c>
      <c r="C48" s="33" t="s">
        <v>1</v>
      </c>
      <c r="D48" s="33" t="s">
        <v>45</v>
      </c>
      <c r="E48" s="33" t="s">
        <v>98</v>
      </c>
      <c r="F48" s="33" t="s">
        <v>2</v>
      </c>
      <c r="G48" s="33" t="s">
        <v>1</v>
      </c>
      <c r="H48" s="33" t="s">
        <v>46</v>
      </c>
      <c r="I48" s="33" t="s">
        <v>0</v>
      </c>
      <c r="J48" s="34">
        <v>556468.31999999995</v>
      </c>
    </row>
    <row r="49" spans="1:13" ht="24.75" customHeight="1" x14ac:dyDescent="0.3">
      <c r="A49" s="91" t="s">
        <v>18</v>
      </c>
      <c r="B49" s="32">
        <v>802</v>
      </c>
      <c r="C49" s="33" t="s">
        <v>1</v>
      </c>
      <c r="D49" s="33" t="s">
        <v>45</v>
      </c>
      <c r="E49" s="33" t="s">
        <v>11</v>
      </c>
      <c r="F49" s="33" t="s">
        <v>2</v>
      </c>
      <c r="G49" s="33" t="s">
        <v>7</v>
      </c>
      <c r="H49" s="33" t="s">
        <v>6</v>
      </c>
      <c r="I49" s="33" t="s">
        <v>5</v>
      </c>
      <c r="J49" s="34">
        <f>J50</f>
        <v>80000</v>
      </c>
    </row>
    <row r="50" spans="1:13" ht="24.75" customHeight="1" x14ac:dyDescent="0.3">
      <c r="A50" s="91" t="s">
        <v>17</v>
      </c>
      <c r="B50" s="32">
        <v>802</v>
      </c>
      <c r="C50" s="33" t="s">
        <v>1</v>
      </c>
      <c r="D50" s="33" t="s">
        <v>45</v>
      </c>
      <c r="E50" s="33" t="s">
        <v>11</v>
      </c>
      <c r="F50" s="33" t="s">
        <v>2</v>
      </c>
      <c r="G50" s="33" t="s">
        <v>14</v>
      </c>
      <c r="H50" s="33" t="s">
        <v>6</v>
      </c>
      <c r="I50" s="33" t="s">
        <v>5</v>
      </c>
      <c r="J50" s="34">
        <f>J52+J54</f>
        <v>80000</v>
      </c>
    </row>
    <row r="51" spans="1:13" ht="36" customHeight="1" x14ac:dyDescent="0.3">
      <c r="A51" s="91" t="s">
        <v>91</v>
      </c>
      <c r="B51" s="32">
        <v>802</v>
      </c>
      <c r="C51" s="33" t="s">
        <v>1</v>
      </c>
      <c r="D51" s="33" t="s">
        <v>45</v>
      </c>
      <c r="E51" s="33" t="s">
        <v>11</v>
      </c>
      <c r="F51" s="33" t="s">
        <v>2</v>
      </c>
      <c r="G51" s="33" t="s">
        <v>14</v>
      </c>
      <c r="H51" s="33" t="s">
        <v>90</v>
      </c>
      <c r="I51" s="33" t="s">
        <v>5</v>
      </c>
      <c r="J51" s="34">
        <f>J52</f>
        <v>50000</v>
      </c>
    </row>
    <row r="52" spans="1:13" ht="24.75" customHeight="1" x14ac:dyDescent="0.3">
      <c r="A52" s="91" t="s">
        <v>173</v>
      </c>
      <c r="B52" s="32">
        <v>802</v>
      </c>
      <c r="C52" s="33" t="s">
        <v>1</v>
      </c>
      <c r="D52" s="33" t="s">
        <v>45</v>
      </c>
      <c r="E52" s="33" t="s">
        <v>11</v>
      </c>
      <c r="F52" s="33" t="s">
        <v>2</v>
      </c>
      <c r="G52" s="33" t="s">
        <v>14</v>
      </c>
      <c r="H52" s="33" t="s">
        <v>90</v>
      </c>
      <c r="I52" s="33" t="s">
        <v>37</v>
      </c>
      <c r="J52" s="34">
        <v>50000</v>
      </c>
    </row>
    <row r="53" spans="1:13" ht="40.5" customHeight="1" x14ac:dyDescent="0.3">
      <c r="A53" s="101" t="s">
        <v>47</v>
      </c>
      <c r="B53" s="32">
        <v>802</v>
      </c>
      <c r="C53" s="33" t="s">
        <v>1</v>
      </c>
      <c r="D53" s="33" t="s">
        <v>45</v>
      </c>
      <c r="E53" s="33" t="s">
        <v>11</v>
      </c>
      <c r="F53" s="33" t="s">
        <v>2</v>
      </c>
      <c r="G53" s="33" t="s">
        <v>14</v>
      </c>
      <c r="H53" s="33" t="s">
        <v>46</v>
      </c>
      <c r="I53" s="33" t="s">
        <v>5</v>
      </c>
      <c r="J53" s="34">
        <f>J54</f>
        <v>30000</v>
      </c>
    </row>
    <row r="54" spans="1:13" ht="24.75" customHeight="1" x14ac:dyDescent="0.3">
      <c r="A54" s="92" t="s">
        <v>12</v>
      </c>
      <c r="B54" s="32">
        <v>802</v>
      </c>
      <c r="C54" s="33" t="s">
        <v>1</v>
      </c>
      <c r="D54" s="33" t="s">
        <v>45</v>
      </c>
      <c r="E54" s="33" t="s">
        <v>11</v>
      </c>
      <c r="F54" s="33" t="s">
        <v>2</v>
      </c>
      <c r="G54" s="33" t="s">
        <v>14</v>
      </c>
      <c r="H54" s="33" t="s">
        <v>46</v>
      </c>
      <c r="I54" s="33" t="s">
        <v>9</v>
      </c>
      <c r="J54" s="34">
        <v>30000</v>
      </c>
    </row>
    <row r="55" spans="1:13" ht="20.25" customHeight="1" x14ac:dyDescent="0.3">
      <c r="A55" s="102" t="s">
        <v>64</v>
      </c>
      <c r="B55" s="27">
        <v>802</v>
      </c>
      <c r="C55" s="30" t="s">
        <v>20</v>
      </c>
      <c r="D55" s="30" t="s">
        <v>7</v>
      </c>
      <c r="E55" s="30" t="s">
        <v>7</v>
      </c>
      <c r="F55" s="30" t="s">
        <v>2</v>
      </c>
      <c r="G55" s="30" t="s">
        <v>7</v>
      </c>
      <c r="H55" s="30" t="s">
        <v>6</v>
      </c>
      <c r="I55" s="30" t="s">
        <v>5</v>
      </c>
      <c r="J55" s="31">
        <f>J56</f>
        <v>831000</v>
      </c>
    </row>
    <row r="56" spans="1:13" ht="21.75" customHeight="1" x14ac:dyDescent="0.3">
      <c r="A56" s="95" t="s">
        <v>63</v>
      </c>
      <c r="B56" s="32">
        <v>802</v>
      </c>
      <c r="C56" s="35" t="s">
        <v>20</v>
      </c>
      <c r="D56" s="35" t="s">
        <v>42</v>
      </c>
      <c r="E56" s="35" t="s">
        <v>7</v>
      </c>
      <c r="F56" s="35" t="s">
        <v>2</v>
      </c>
      <c r="G56" s="35" t="s">
        <v>7</v>
      </c>
      <c r="H56" s="35" t="s">
        <v>6</v>
      </c>
      <c r="I56" s="35" t="s">
        <v>5</v>
      </c>
      <c r="J56" s="34">
        <f>J57</f>
        <v>831000</v>
      </c>
    </row>
    <row r="57" spans="1:13" ht="55.5" customHeight="1" x14ac:dyDescent="0.3">
      <c r="A57" s="100" t="s">
        <v>212</v>
      </c>
      <c r="B57" s="32">
        <v>802</v>
      </c>
      <c r="C57" s="35" t="s">
        <v>20</v>
      </c>
      <c r="D57" s="35" t="s">
        <v>42</v>
      </c>
      <c r="E57" s="35" t="s">
        <v>36</v>
      </c>
      <c r="F57" s="35" t="s">
        <v>2</v>
      </c>
      <c r="G57" s="35" t="s">
        <v>7</v>
      </c>
      <c r="H57" s="35" t="s">
        <v>6</v>
      </c>
      <c r="I57" s="35" t="s">
        <v>5</v>
      </c>
      <c r="J57" s="34">
        <f>J58</f>
        <v>831000</v>
      </c>
    </row>
    <row r="58" spans="1:13" ht="97.5" customHeight="1" x14ac:dyDescent="0.3">
      <c r="A58" s="103" t="s">
        <v>147</v>
      </c>
      <c r="B58" s="32">
        <v>802</v>
      </c>
      <c r="C58" s="35" t="s">
        <v>20</v>
      </c>
      <c r="D58" s="35" t="s">
        <v>42</v>
      </c>
      <c r="E58" s="35" t="s">
        <v>36</v>
      </c>
      <c r="F58" s="35" t="s">
        <v>2</v>
      </c>
      <c r="G58" s="35" t="s">
        <v>20</v>
      </c>
      <c r="H58" s="35" t="s">
        <v>6</v>
      </c>
      <c r="I58" s="35" t="s">
        <v>5</v>
      </c>
      <c r="J58" s="34">
        <f>J59</f>
        <v>831000</v>
      </c>
    </row>
    <row r="59" spans="1:13" ht="40.5" customHeight="1" x14ac:dyDescent="0.3">
      <c r="A59" s="95" t="s">
        <v>62</v>
      </c>
      <c r="B59" s="32">
        <v>802</v>
      </c>
      <c r="C59" s="35" t="s">
        <v>20</v>
      </c>
      <c r="D59" s="35" t="s">
        <v>42</v>
      </c>
      <c r="E59" s="35" t="s">
        <v>36</v>
      </c>
      <c r="F59" s="35" t="s">
        <v>2</v>
      </c>
      <c r="G59" s="35" t="s">
        <v>20</v>
      </c>
      <c r="H59" s="35" t="s">
        <v>61</v>
      </c>
      <c r="I59" s="35" t="s">
        <v>5</v>
      </c>
      <c r="J59" s="34">
        <f>J60+J61</f>
        <v>831000</v>
      </c>
    </row>
    <row r="60" spans="1:13" ht="63" customHeight="1" x14ac:dyDescent="0.3">
      <c r="A60" s="95" t="s">
        <v>16</v>
      </c>
      <c r="B60" s="32">
        <v>802</v>
      </c>
      <c r="C60" s="35" t="s">
        <v>20</v>
      </c>
      <c r="D60" s="35" t="s">
        <v>42</v>
      </c>
      <c r="E60" s="35" t="s">
        <v>36</v>
      </c>
      <c r="F60" s="35" t="s">
        <v>2</v>
      </c>
      <c r="G60" s="35" t="s">
        <v>20</v>
      </c>
      <c r="H60" s="35" t="s">
        <v>61</v>
      </c>
      <c r="I60" s="35" t="s">
        <v>15</v>
      </c>
      <c r="J60" s="34">
        <v>762900</v>
      </c>
    </row>
    <row r="61" spans="1:13" ht="42.75" customHeight="1" x14ac:dyDescent="0.3">
      <c r="A61" s="95" t="s">
        <v>25</v>
      </c>
      <c r="B61" s="32">
        <v>802</v>
      </c>
      <c r="C61" s="35" t="s">
        <v>20</v>
      </c>
      <c r="D61" s="35" t="s">
        <v>42</v>
      </c>
      <c r="E61" s="35" t="s">
        <v>36</v>
      </c>
      <c r="F61" s="35" t="s">
        <v>2</v>
      </c>
      <c r="G61" s="35" t="s">
        <v>20</v>
      </c>
      <c r="H61" s="35" t="s">
        <v>61</v>
      </c>
      <c r="I61" s="35" t="s">
        <v>0</v>
      </c>
      <c r="J61" s="34">
        <f>68200+M61</f>
        <v>68100</v>
      </c>
      <c r="M61" s="5">
        <v>-100</v>
      </c>
    </row>
    <row r="62" spans="1:13" s="22" customFormat="1" ht="22.5" customHeight="1" x14ac:dyDescent="0.3">
      <c r="A62" s="104" t="s">
        <v>68</v>
      </c>
      <c r="B62" s="27">
        <v>802</v>
      </c>
      <c r="C62" s="30" t="s">
        <v>42</v>
      </c>
      <c r="D62" s="30" t="s">
        <v>7</v>
      </c>
      <c r="E62" s="30" t="s">
        <v>7</v>
      </c>
      <c r="F62" s="30" t="s">
        <v>2</v>
      </c>
      <c r="G62" s="30" t="s">
        <v>7</v>
      </c>
      <c r="H62" s="30" t="s">
        <v>6</v>
      </c>
      <c r="I62" s="30" t="s">
        <v>5</v>
      </c>
      <c r="J62" s="31">
        <f>+J63</f>
        <v>1012973</v>
      </c>
    </row>
    <row r="63" spans="1:13" ht="41.25" customHeight="1" x14ac:dyDescent="0.3">
      <c r="A63" s="91" t="s">
        <v>67</v>
      </c>
      <c r="B63" s="32">
        <v>802</v>
      </c>
      <c r="C63" s="33" t="s">
        <v>42</v>
      </c>
      <c r="D63" s="33" t="s">
        <v>24</v>
      </c>
      <c r="E63" s="33" t="s">
        <v>7</v>
      </c>
      <c r="F63" s="33" t="s">
        <v>2</v>
      </c>
      <c r="G63" s="33" t="s">
        <v>7</v>
      </c>
      <c r="H63" s="33" t="s">
        <v>6</v>
      </c>
      <c r="I63" s="33" t="s">
        <v>5</v>
      </c>
      <c r="J63" s="34">
        <f>+J64</f>
        <v>1012973</v>
      </c>
    </row>
    <row r="64" spans="1:13" ht="18" x14ac:dyDescent="0.3">
      <c r="A64" s="91" t="s">
        <v>18</v>
      </c>
      <c r="B64" s="32">
        <v>802</v>
      </c>
      <c r="C64" s="33" t="s">
        <v>42</v>
      </c>
      <c r="D64" s="33" t="s">
        <v>24</v>
      </c>
      <c r="E64" s="33" t="s">
        <v>11</v>
      </c>
      <c r="F64" s="33" t="s">
        <v>2</v>
      </c>
      <c r="G64" s="33" t="s">
        <v>7</v>
      </c>
      <c r="H64" s="33" t="s">
        <v>6</v>
      </c>
      <c r="I64" s="33" t="s">
        <v>5</v>
      </c>
      <c r="J64" s="34">
        <f>J65+J68</f>
        <v>1012973</v>
      </c>
    </row>
    <row r="65" spans="1:12" ht="18" x14ac:dyDescent="0.3">
      <c r="A65" s="91" t="s">
        <v>89</v>
      </c>
      <c r="B65" s="32">
        <v>802</v>
      </c>
      <c r="C65" s="33" t="s">
        <v>42</v>
      </c>
      <c r="D65" s="33" t="s">
        <v>24</v>
      </c>
      <c r="E65" s="33" t="s">
        <v>11</v>
      </c>
      <c r="F65" s="33" t="s">
        <v>2</v>
      </c>
      <c r="G65" s="33" t="s">
        <v>40</v>
      </c>
      <c r="H65" s="33" t="s">
        <v>6</v>
      </c>
      <c r="I65" s="33" t="s">
        <v>5</v>
      </c>
      <c r="J65" s="34">
        <f>J66</f>
        <v>646800</v>
      </c>
    </row>
    <row r="66" spans="1:12" ht="36" x14ac:dyDescent="0.3">
      <c r="A66" s="99" t="s">
        <v>100</v>
      </c>
      <c r="B66" s="32">
        <v>802</v>
      </c>
      <c r="C66" s="33" t="s">
        <v>42</v>
      </c>
      <c r="D66" s="33" t="s">
        <v>24</v>
      </c>
      <c r="E66" s="33" t="s">
        <v>11</v>
      </c>
      <c r="F66" s="33" t="s">
        <v>2</v>
      </c>
      <c r="G66" s="33" t="s">
        <v>40</v>
      </c>
      <c r="H66" s="33" t="s">
        <v>99</v>
      </c>
      <c r="I66" s="33" t="s">
        <v>5</v>
      </c>
      <c r="J66" s="34">
        <f>J67</f>
        <v>646800</v>
      </c>
    </row>
    <row r="67" spans="1:12" ht="40.5" customHeight="1" x14ac:dyDescent="0.3">
      <c r="A67" s="92" t="s">
        <v>25</v>
      </c>
      <c r="B67" s="32">
        <v>802</v>
      </c>
      <c r="C67" s="33" t="s">
        <v>42</v>
      </c>
      <c r="D67" s="33" t="s">
        <v>24</v>
      </c>
      <c r="E67" s="33" t="s">
        <v>11</v>
      </c>
      <c r="F67" s="33" t="s">
        <v>2</v>
      </c>
      <c r="G67" s="33" t="s">
        <v>40</v>
      </c>
      <c r="H67" s="33" t="s">
        <v>99</v>
      </c>
      <c r="I67" s="33" t="s">
        <v>0</v>
      </c>
      <c r="J67" s="34">
        <v>646800</v>
      </c>
    </row>
    <row r="68" spans="1:12" ht="83.25" customHeight="1" x14ac:dyDescent="0.3">
      <c r="A68" s="94" t="s">
        <v>101</v>
      </c>
      <c r="B68" s="32">
        <v>802</v>
      </c>
      <c r="C68" s="33" t="s">
        <v>42</v>
      </c>
      <c r="D68" s="33" t="s">
        <v>24</v>
      </c>
      <c r="E68" s="33" t="s">
        <v>11</v>
      </c>
      <c r="F68" s="33" t="s">
        <v>2</v>
      </c>
      <c r="G68" s="33" t="s">
        <v>4</v>
      </c>
      <c r="H68" s="33" t="s">
        <v>6</v>
      </c>
      <c r="I68" s="33" t="s">
        <v>5</v>
      </c>
      <c r="J68" s="34">
        <f>J69</f>
        <v>366173</v>
      </c>
    </row>
    <row r="69" spans="1:12" ht="76.5" customHeight="1" x14ac:dyDescent="0.3">
      <c r="A69" s="94" t="s">
        <v>149</v>
      </c>
      <c r="B69" s="32">
        <v>802</v>
      </c>
      <c r="C69" s="33" t="s">
        <v>42</v>
      </c>
      <c r="D69" s="33" t="s">
        <v>24</v>
      </c>
      <c r="E69" s="33" t="s">
        <v>11</v>
      </c>
      <c r="F69" s="33" t="s">
        <v>2</v>
      </c>
      <c r="G69" s="33" t="s">
        <v>4</v>
      </c>
      <c r="H69" s="33" t="s">
        <v>148</v>
      </c>
      <c r="I69" s="33" t="s">
        <v>5</v>
      </c>
      <c r="J69" s="34">
        <f>J70</f>
        <v>366173</v>
      </c>
    </row>
    <row r="70" spans="1:12" ht="24" customHeight="1" x14ac:dyDescent="0.3">
      <c r="A70" s="92" t="s">
        <v>150</v>
      </c>
      <c r="B70" s="32">
        <v>802</v>
      </c>
      <c r="C70" s="33" t="s">
        <v>42</v>
      </c>
      <c r="D70" s="33" t="s">
        <v>24</v>
      </c>
      <c r="E70" s="33" t="s">
        <v>11</v>
      </c>
      <c r="F70" s="33" t="s">
        <v>2</v>
      </c>
      <c r="G70" s="33" t="s">
        <v>4</v>
      </c>
      <c r="H70" s="33" t="s">
        <v>148</v>
      </c>
      <c r="I70" s="33" t="s">
        <v>58</v>
      </c>
      <c r="J70" s="34">
        <v>366173</v>
      </c>
    </row>
    <row r="71" spans="1:12" s="22" customFormat="1" x14ac:dyDescent="0.3">
      <c r="A71" s="104" t="s">
        <v>33</v>
      </c>
      <c r="B71" s="27">
        <v>802</v>
      </c>
      <c r="C71" s="30" t="s">
        <v>14</v>
      </c>
      <c r="D71" s="30" t="s">
        <v>7</v>
      </c>
      <c r="E71" s="30" t="s">
        <v>7</v>
      </c>
      <c r="F71" s="30" t="s">
        <v>2</v>
      </c>
      <c r="G71" s="30" t="s">
        <v>7</v>
      </c>
      <c r="H71" s="30" t="s">
        <v>6</v>
      </c>
      <c r="I71" s="30" t="s">
        <v>5</v>
      </c>
      <c r="J71" s="31">
        <f>+J84+J112+J72+J91</f>
        <v>74212821.129999995</v>
      </c>
    </row>
    <row r="72" spans="1:12" ht="18" x14ac:dyDescent="0.3">
      <c r="A72" s="105" t="s">
        <v>102</v>
      </c>
      <c r="B72" s="32">
        <v>802</v>
      </c>
      <c r="C72" s="33" t="s">
        <v>14</v>
      </c>
      <c r="D72" s="33" t="s">
        <v>35</v>
      </c>
      <c r="E72" s="33" t="s">
        <v>7</v>
      </c>
      <c r="F72" s="33" t="s">
        <v>2</v>
      </c>
      <c r="G72" s="33" t="s">
        <v>7</v>
      </c>
      <c r="H72" s="33" t="s">
        <v>6</v>
      </c>
      <c r="I72" s="33" t="s">
        <v>5</v>
      </c>
      <c r="J72" s="34">
        <f>J80+J73</f>
        <v>60732900</v>
      </c>
    </row>
    <row r="73" spans="1:12" ht="36" x14ac:dyDescent="0.3">
      <c r="A73" s="93" t="s">
        <v>203</v>
      </c>
      <c r="B73" s="32">
        <v>802</v>
      </c>
      <c r="C73" s="33" t="s">
        <v>14</v>
      </c>
      <c r="D73" s="33" t="s">
        <v>35</v>
      </c>
      <c r="E73" s="33" t="s">
        <v>204</v>
      </c>
      <c r="F73" s="33" t="s">
        <v>2</v>
      </c>
      <c r="G73" s="33" t="s">
        <v>7</v>
      </c>
      <c r="H73" s="33" t="s">
        <v>6</v>
      </c>
      <c r="I73" s="33" t="s">
        <v>5</v>
      </c>
      <c r="J73" s="34">
        <f>J74+J77</f>
        <v>60330700</v>
      </c>
    </row>
    <row r="74" spans="1:12" ht="54" x14ac:dyDescent="0.3">
      <c r="A74" s="93" t="s">
        <v>206</v>
      </c>
      <c r="B74" s="32">
        <v>802</v>
      </c>
      <c r="C74" s="33" t="s">
        <v>14</v>
      </c>
      <c r="D74" s="33" t="s">
        <v>35</v>
      </c>
      <c r="E74" s="33" t="s">
        <v>204</v>
      </c>
      <c r="F74" s="33" t="s">
        <v>2</v>
      </c>
      <c r="G74" s="33" t="s">
        <v>1</v>
      </c>
      <c r="H74" s="33" t="s">
        <v>6</v>
      </c>
      <c r="I74" s="33" t="s">
        <v>5</v>
      </c>
      <c r="J74" s="34">
        <f>J75</f>
        <v>60294700</v>
      </c>
    </row>
    <row r="75" spans="1:12" ht="36" x14ac:dyDescent="0.3">
      <c r="A75" s="93" t="s">
        <v>227</v>
      </c>
      <c r="B75" s="32">
        <v>802</v>
      </c>
      <c r="C75" s="33" t="s">
        <v>14</v>
      </c>
      <c r="D75" s="33" t="s">
        <v>35</v>
      </c>
      <c r="E75" s="33" t="s">
        <v>204</v>
      </c>
      <c r="F75" s="33" t="s">
        <v>2</v>
      </c>
      <c r="G75" s="33" t="s">
        <v>1</v>
      </c>
      <c r="H75" s="33" t="s">
        <v>205</v>
      </c>
      <c r="I75" s="33" t="s">
        <v>5</v>
      </c>
      <c r="J75" s="34">
        <f>J76</f>
        <v>60294700</v>
      </c>
    </row>
    <row r="76" spans="1:12" ht="36" x14ac:dyDescent="0.3">
      <c r="A76" s="93" t="s">
        <v>25</v>
      </c>
      <c r="B76" s="32">
        <v>802</v>
      </c>
      <c r="C76" s="33" t="s">
        <v>14</v>
      </c>
      <c r="D76" s="33" t="s">
        <v>35</v>
      </c>
      <c r="E76" s="33" t="s">
        <v>204</v>
      </c>
      <c r="F76" s="33" t="s">
        <v>2</v>
      </c>
      <c r="G76" s="33" t="s">
        <v>1</v>
      </c>
      <c r="H76" s="33" t="s">
        <v>205</v>
      </c>
      <c r="I76" s="33" t="s">
        <v>0</v>
      </c>
      <c r="J76" s="34">
        <v>60294700</v>
      </c>
      <c r="L76" s="5">
        <v>60294700</v>
      </c>
    </row>
    <row r="77" spans="1:12" ht="18" x14ac:dyDescent="0.3">
      <c r="A77" s="93" t="s">
        <v>89</v>
      </c>
      <c r="B77" s="32">
        <v>802</v>
      </c>
      <c r="C77" s="33" t="s">
        <v>14</v>
      </c>
      <c r="D77" s="33" t="s">
        <v>35</v>
      </c>
      <c r="E77" s="33" t="s">
        <v>204</v>
      </c>
      <c r="F77" s="33" t="s">
        <v>2</v>
      </c>
      <c r="G77" s="33" t="s">
        <v>40</v>
      </c>
      <c r="H77" s="33" t="s">
        <v>6</v>
      </c>
      <c r="I77" s="33" t="s">
        <v>5</v>
      </c>
      <c r="J77" s="34">
        <f>J78</f>
        <v>36000</v>
      </c>
    </row>
    <row r="78" spans="1:12" ht="36" x14ac:dyDescent="0.3">
      <c r="A78" s="93" t="s">
        <v>227</v>
      </c>
      <c r="B78" s="32">
        <v>802</v>
      </c>
      <c r="C78" s="33" t="s">
        <v>14</v>
      </c>
      <c r="D78" s="33" t="s">
        <v>35</v>
      </c>
      <c r="E78" s="33" t="s">
        <v>204</v>
      </c>
      <c r="F78" s="33" t="s">
        <v>2</v>
      </c>
      <c r="G78" s="33" t="s">
        <v>40</v>
      </c>
      <c r="H78" s="33" t="s">
        <v>205</v>
      </c>
      <c r="I78" s="33" t="s">
        <v>5</v>
      </c>
      <c r="J78" s="34">
        <f>J79</f>
        <v>36000</v>
      </c>
    </row>
    <row r="79" spans="1:12" ht="36" x14ac:dyDescent="0.3">
      <c r="A79" s="93" t="s">
        <v>25</v>
      </c>
      <c r="B79" s="32">
        <v>802</v>
      </c>
      <c r="C79" s="33" t="s">
        <v>14</v>
      </c>
      <c r="D79" s="33" t="s">
        <v>35</v>
      </c>
      <c r="E79" s="33" t="s">
        <v>204</v>
      </c>
      <c r="F79" s="33" t="s">
        <v>2</v>
      </c>
      <c r="G79" s="33" t="s">
        <v>40</v>
      </c>
      <c r="H79" s="33" t="s">
        <v>205</v>
      </c>
      <c r="I79" s="33" t="s">
        <v>0</v>
      </c>
      <c r="J79" s="34">
        <v>36000</v>
      </c>
    </row>
    <row r="80" spans="1:12" ht="18" x14ac:dyDescent="0.3">
      <c r="A80" s="93" t="s">
        <v>18</v>
      </c>
      <c r="B80" s="32">
        <v>802</v>
      </c>
      <c r="C80" s="33" t="s">
        <v>14</v>
      </c>
      <c r="D80" s="33" t="s">
        <v>35</v>
      </c>
      <c r="E80" s="33" t="s">
        <v>11</v>
      </c>
      <c r="F80" s="33" t="s">
        <v>2</v>
      </c>
      <c r="G80" s="33" t="s">
        <v>7</v>
      </c>
      <c r="H80" s="33" t="s">
        <v>6</v>
      </c>
      <c r="I80" s="33" t="s">
        <v>5</v>
      </c>
      <c r="J80" s="34">
        <f>J81</f>
        <v>402200</v>
      </c>
    </row>
    <row r="81" spans="1:10" ht="18" x14ac:dyDescent="0.3">
      <c r="A81" s="100" t="s">
        <v>103</v>
      </c>
      <c r="B81" s="32">
        <v>802</v>
      </c>
      <c r="C81" s="33" t="s">
        <v>14</v>
      </c>
      <c r="D81" s="33" t="s">
        <v>35</v>
      </c>
      <c r="E81" s="33" t="s">
        <v>11</v>
      </c>
      <c r="F81" s="33" t="s">
        <v>2</v>
      </c>
      <c r="G81" s="33" t="s">
        <v>40</v>
      </c>
      <c r="H81" s="33" t="s">
        <v>6</v>
      </c>
      <c r="I81" s="33" t="s">
        <v>5</v>
      </c>
      <c r="J81" s="34">
        <f>J82</f>
        <v>402200</v>
      </c>
    </row>
    <row r="82" spans="1:10" ht="36" x14ac:dyDescent="0.3">
      <c r="A82" s="100" t="s">
        <v>104</v>
      </c>
      <c r="B82" s="32">
        <v>802</v>
      </c>
      <c r="C82" s="33" t="s">
        <v>14</v>
      </c>
      <c r="D82" s="33" t="s">
        <v>35</v>
      </c>
      <c r="E82" s="33" t="s">
        <v>11</v>
      </c>
      <c r="F82" s="33" t="s">
        <v>2</v>
      </c>
      <c r="G82" s="33" t="s">
        <v>40</v>
      </c>
      <c r="H82" s="33" t="s">
        <v>105</v>
      </c>
      <c r="I82" s="33" t="s">
        <v>5</v>
      </c>
      <c r="J82" s="34">
        <f>J83</f>
        <v>402200</v>
      </c>
    </row>
    <row r="83" spans="1:10" ht="36" x14ac:dyDescent="0.3">
      <c r="A83" s="93" t="s">
        <v>25</v>
      </c>
      <c r="B83" s="32">
        <v>802</v>
      </c>
      <c r="C83" s="33" t="s">
        <v>14</v>
      </c>
      <c r="D83" s="33" t="s">
        <v>35</v>
      </c>
      <c r="E83" s="33" t="s">
        <v>11</v>
      </c>
      <c r="F83" s="33" t="s">
        <v>2</v>
      </c>
      <c r="G83" s="33" t="s">
        <v>40</v>
      </c>
      <c r="H83" s="33" t="s">
        <v>105</v>
      </c>
      <c r="I83" s="33" t="s">
        <v>0</v>
      </c>
      <c r="J83" s="34">
        <v>402200</v>
      </c>
    </row>
    <row r="84" spans="1:10" ht="19.5" customHeight="1" x14ac:dyDescent="0.3">
      <c r="A84" s="104" t="s">
        <v>32</v>
      </c>
      <c r="B84" s="32">
        <v>802</v>
      </c>
      <c r="C84" s="33" t="s">
        <v>14</v>
      </c>
      <c r="D84" s="33" t="s">
        <v>30</v>
      </c>
      <c r="E84" s="33" t="s">
        <v>7</v>
      </c>
      <c r="F84" s="33" t="s">
        <v>2</v>
      </c>
      <c r="G84" s="33" t="s">
        <v>7</v>
      </c>
      <c r="H84" s="33" t="s">
        <v>6</v>
      </c>
      <c r="I84" s="33" t="s">
        <v>5</v>
      </c>
      <c r="J84" s="34">
        <f>J85</f>
        <v>2421180</v>
      </c>
    </row>
    <row r="85" spans="1:10" ht="18" x14ac:dyDescent="0.3">
      <c r="A85" s="91" t="s">
        <v>18</v>
      </c>
      <c r="B85" s="32">
        <v>802</v>
      </c>
      <c r="C85" s="33" t="s">
        <v>14</v>
      </c>
      <c r="D85" s="33" t="s">
        <v>30</v>
      </c>
      <c r="E85" s="33" t="s">
        <v>11</v>
      </c>
      <c r="F85" s="33" t="s">
        <v>2</v>
      </c>
      <c r="G85" s="33" t="s">
        <v>7</v>
      </c>
      <c r="H85" s="33" t="s">
        <v>6</v>
      </c>
      <c r="I85" s="33" t="s">
        <v>5</v>
      </c>
      <c r="J85" s="34">
        <f>J86</f>
        <v>2421180</v>
      </c>
    </row>
    <row r="86" spans="1:10" ht="58.5" customHeight="1" x14ac:dyDescent="0.3">
      <c r="A86" s="91" t="s">
        <v>31</v>
      </c>
      <c r="B86" s="32">
        <v>802</v>
      </c>
      <c r="C86" s="33" t="s">
        <v>14</v>
      </c>
      <c r="D86" s="33" t="s">
        <v>30</v>
      </c>
      <c r="E86" s="33" t="s">
        <v>11</v>
      </c>
      <c r="F86" s="33" t="s">
        <v>2</v>
      </c>
      <c r="G86" s="33" t="s">
        <v>29</v>
      </c>
      <c r="H86" s="33" t="s">
        <v>6</v>
      </c>
      <c r="I86" s="33" t="s">
        <v>5</v>
      </c>
      <c r="J86" s="34">
        <f>J87+J89</f>
        <v>2421180</v>
      </c>
    </row>
    <row r="87" spans="1:10" ht="58.5" customHeight="1" x14ac:dyDescent="0.3">
      <c r="A87" s="92" t="s">
        <v>174</v>
      </c>
      <c r="B87" s="32">
        <v>802</v>
      </c>
      <c r="C87" s="33" t="s">
        <v>14</v>
      </c>
      <c r="D87" s="33" t="s">
        <v>30</v>
      </c>
      <c r="E87" s="33" t="s">
        <v>11</v>
      </c>
      <c r="F87" s="33" t="s">
        <v>2</v>
      </c>
      <c r="G87" s="33" t="s">
        <v>29</v>
      </c>
      <c r="H87" s="33" t="s">
        <v>66</v>
      </c>
      <c r="I87" s="33" t="s">
        <v>5</v>
      </c>
      <c r="J87" s="34">
        <f>J88</f>
        <v>2281500</v>
      </c>
    </row>
    <row r="88" spans="1:10" ht="18" x14ac:dyDescent="0.3">
      <c r="A88" s="92" t="s">
        <v>12</v>
      </c>
      <c r="B88" s="32">
        <v>802</v>
      </c>
      <c r="C88" s="33" t="s">
        <v>14</v>
      </c>
      <c r="D88" s="33" t="s">
        <v>30</v>
      </c>
      <c r="E88" s="33" t="s">
        <v>11</v>
      </c>
      <c r="F88" s="33" t="s">
        <v>2</v>
      </c>
      <c r="G88" s="33" t="s">
        <v>29</v>
      </c>
      <c r="H88" s="33" t="s">
        <v>66</v>
      </c>
      <c r="I88" s="33" t="s">
        <v>9</v>
      </c>
      <c r="J88" s="34">
        <v>2281500</v>
      </c>
    </row>
    <row r="89" spans="1:10" ht="72" x14ac:dyDescent="0.3">
      <c r="A89" s="92" t="s">
        <v>219</v>
      </c>
      <c r="B89" s="32">
        <v>802</v>
      </c>
      <c r="C89" s="33" t="s">
        <v>14</v>
      </c>
      <c r="D89" s="33" t="s">
        <v>30</v>
      </c>
      <c r="E89" s="33" t="s">
        <v>11</v>
      </c>
      <c r="F89" s="33" t="s">
        <v>2</v>
      </c>
      <c r="G89" s="33" t="s">
        <v>29</v>
      </c>
      <c r="H89" s="33" t="s">
        <v>28</v>
      </c>
      <c r="I89" s="33" t="s">
        <v>5</v>
      </c>
      <c r="J89" s="34">
        <f>J90</f>
        <v>139680</v>
      </c>
    </row>
    <row r="90" spans="1:10" ht="18" x14ac:dyDescent="0.3">
      <c r="A90" s="92" t="s">
        <v>12</v>
      </c>
      <c r="B90" s="32">
        <v>802</v>
      </c>
      <c r="C90" s="33" t="s">
        <v>14</v>
      </c>
      <c r="D90" s="33" t="s">
        <v>30</v>
      </c>
      <c r="E90" s="33" t="s">
        <v>11</v>
      </c>
      <c r="F90" s="33" t="s">
        <v>2</v>
      </c>
      <c r="G90" s="33" t="s">
        <v>29</v>
      </c>
      <c r="H90" s="33" t="s">
        <v>28</v>
      </c>
      <c r="I90" s="33" t="s">
        <v>9</v>
      </c>
      <c r="J90" s="34">
        <v>139680</v>
      </c>
    </row>
    <row r="91" spans="1:10" ht="21.75" customHeight="1" x14ac:dyDescent="0.3">
      <c r="A91" s="102" t="s">
        <v>27</v>
      </c>
      <c r="B91" s="32">
        <v>802</v>
      </c>
      <c r="C91" s="35" t="s">
        <v>14</v>
      </c>
      <c r="D91" s="35" t="s">
        <v>24</v>
      </c>
      <c r="E91" s="35" t="s">
        <v>7</v>
      </c>
      <c r="F91" s="35" t="s">
        <v>2</v>
      </c>
      <c r="G91" s="35" t="s">
        <v>7</v>
      </c>
      <c r="H91" s="35" t="s">
        <v>6</v>
      </c>
      <c r="I91" s="35" t="s">
        <v>5</v>
      </c>
      <c r="J91" s="34">
        <f>J92+J99+J108</f>
        <v>10783741.130000001</v>
      </c>
    </row>
    <row r="92" spans="1:10" ht="39" customHeight="1" x14ac:dyDescent="0.3">
      <c r="A92" s="95" t="s">
        <v>231</v>
      </c>
      <c r="B92" s="32">
        <v>802</v>
      </c>
      <c r="C92" s="35" t="s">
        <v>14</v>
      </c>
      <c r="D92" s="35" t="s">
        <v>24</v>
      </c>
      <c r="E92" s="35" t="s">
        <v>1</v>
      </c>
      <c r="F92" s="35" t="s">
        <v>2</v>
      </c>
      <c r="G92" s="35" t="s">
        <v>7</v>
      </c>
      <c r="H92" s="35" t="s">
        <v>6</v>
      </c>
      <c r="I92" s="35" t="s">
        <v>5</v>
      </c>
      <c r="J92" s="34">
        <f>J93+J96</f>
        <v>3468242.3000000003</v>
      </c>
    </row>
    <row r="93" spans="1:10" ht="61.5" customHeight="1" x14ac:dyDescent="0.3">
      <c r="A93" s="93" t="s">
        <v>206</v>
      </c>
      <c r="B93" s="32">
        <v>802</v>
      </c>
      <c r="C93" s="35" t="s">
        <v>14</v>
      </c>
      <c r="D93" s="35" t="s">
        <v>24</v>
      </c>
      <c r="E93" s="35" t="s">
        <v>1</v>
      </c>
      <c r="F93" s="35" t="s">
        <v>2</v>
      </c>
      <c r="G93" s="35" t="s">
        <v>1</v>
      </c>
      <c r="H93" s="35" t="s">
        <v>6</v>
      </c>
      <c r="I93" s="35" t="s">
        <v>5</v>
      </c>
      <c r="J93" s="34">
        <f>J94</f>
        <v>3194865.14</v>
      </c>
    </row>
    <row r="94" spans="1:10" ht="37.5" customHeight="1" x14ac:dyDescent="0.3">
      <c r="A94" s="95" t="s">
        <v>232</v>
      </c>
      <c r="B94" s="32">
        <v>802</v>
      </c>
      <c r="C94" s="35" t="s">
        <v>14</v>
      </c>
      <c r="D94" s="35" t="s">
        <v>24</v>
      </c>
      <c r="E94" s="35" t="s">
        <v>1</v>
      </c>
      <c r="F94" s="35" t="s">
        <v>2</v>
      </c>
      <c r="G94" s="35" t="s">
        <v>1</v>
      </c>
      <c r="H94" s="35" t="s">
        <v>229</v>
      </c>
      <c r="I94" s="35" t="s">
        <v>5</v>
      </c>
      <c r="J94" s="34">
        <f>J95</f>
        <v>3194865.14</v>
      </c>
    </row>
    <row r="95" spans="1:10" ht="38.25" customHeight="1" x14ac:dyDescent="0.3">
      <c r="A95" s="93" t="s">
        <v>25</v>
      </c>
      <c r="B95" s="32">
        <v>802</v>
      </c>
      <c r="C95" s="35" t="s">
        <v>14</v>
      </c>
      <c r="D95" s="35" t="s">
        <v>24</v>
      </c>
      <c r="E95" s="35" t="s">
        <v>1</v>
      </c>
      <c r="F95" s="35" t="s">
        <v>2</v>
      </c>
      <c r="G95" s="35" t="s">
        <v>1</v>
      </c>
      <c r="H95" s="35" t="s">
        <v>229</v>
      </c>
      <c r="I95" s="35" t="s">
        <v>0</v>
      </c>
      <c r="J95" s="34">
        <v>3194865.14</v>
      </c>
    </row>
    <row r="96" spans="1:10" ht="21.75" customHeight="1" x14ac:dyDescent="0.3">
      <c r="A96" s="93" t="s">
        <v>89</v>
      </c>
      <c r="B96" s="32">
        <v>802</v>
      </c>
      <c r="C96" s="35" t="s">
        <v>14</v>
      </c>
      <c r="D96" s="35" t="s">
        <v>24</v>
      </c>
      <c r="E96" s="35" t="s">
        <v>1</v>
      </c>
      <c r="F96" s="35" t="s">
        <v>2</v>
      </c>
      <c r="G96" s="35" t="s">
        <v>40</v>
      </c>
      <c r="H96" s="35" t="s">
        <v>6</v>
      </c>
      <c r="I96" s="35" t="s">
        <v>5</v>
      </c>
      <c r="J96" s="34">
        <f>J97</f>
        <v>273377.15999999997</v>
      </c>
    </row>
    <row r="97" spans="1:16" ht="41.25" customHeight="1" x14ac:dyDescent="0.3">
      <c r="A97" s="95" t="s">
        <v>232</v>
      </c>
      <c r="B97" s="32">
        <v>802</v>
      </c>
      <c r="C97" s="35" t="s">
        <v>14</v>
      </c>
      <c r="D97" s="35" t="s">
        <v>24</v>
      </c>
      <c r="E97" s="35" t="s">
        <v>1</v>
      </c>
      <c r="F97" s="35" t="s">
        <v>2</v>
      </c>
      <c r="G97" s="35" t="s">
        <v>40</v>
      </c>
      <c r="H97" s="35" t="s">
        <v>228</v>
      </c>
      <c r="I97" s="35" t="s">
        <v>5</v>
      </c>
      <c r="J97" s="34">
        <f>J98</f>
        <v>273377.15999999997</v>
      </c>
    </row>
    <row r="98" spans="1:16" ht="43.5" customHeight="1" x14ac:dyDescent="0.3">
      <c r="A98" s="93" t="s">
        <v>25</v>
      </c>
      <c r="B98" s="32">
        <v>802</v>
      </c>
      <c r="C98" s="35" t="s">
        <v>14</v>
      </c>
      <c r="D98" s="35" t="s">
        <v>24</v>
      </c>
      <c r="E98" s="35" t="s">
        <v>1</v>
      </c>
      <c r="F98" s="35" t="s">
        <v>2</v>
      </c>
      <c r="G98" s="35" t="s">
        <v>40</v>
      </c>
      <c r="H98" s="35" t="s">
        <v>228</v>
      </c>
      <c r="I98" s="35" t="s">
        <v>0</v>
      </c>
      <c r="J98" s="34">
        <v>273377.15999999997</v>
      </c>
    </row>
    <row r="99" spans="1:16" ht="43.5" customHeight="1" x14ac:dyDescent="0.3">
      <c r="A99" s="95" t="s">
        <v>167</v>
      </c>
      <c r="B99" s="32">
        <v>802</v>
      </c>
      <c r="C99" s="35" t="s">
        <v>14</v>
      </c>
      <c r="D99" s="35" t="s">
        <v>24</v>
      </c>
      <c r="E99" s="35" t="s">
        <v>110</v>
      </c>
      <c r="F99" s="35" t="s">
        <v>2</v>
      </c>
      <c r="G99" s="35" t="s">
        <v>7</v>
      </c>
      <c r="H99" s="35" t="s">
        <v>6</v>
      </c>
      <c r="I99" s="35" t="s">
        <v>5</v>
      </c>
      <c r="J99" s="34">
        <f>J100+J103</f>
        <v>6915498.8300000001</v>
      </c>
    </row>
    <row r="100" spans="1:16" ht="43.5" customHeight="1" x14ac:dyDescent="0.3">
      <c r="A100" s="95" t="s">
        <v>108</v>
      </c>
      <c r="B100" s="32">
        <v>802</v>
      </c>
      <c r="C100" s="35" t="s">
        <v>14</v>
      </c>
      <c r="D100" s="35" t="s">
        <v>24</v>
      </c>
      <c r="E100" s="35" t="s">
        <v>110</v>
      </c>
      <c r="F100" s="35" t="s">
        <v>2</v>
      </c>
      <c r="G100" s="35" t="s">
        <v>1</v>
      </c>
      <c r="H100" s="35" t="s">
        <v>6</v>
      </c>
      <c r="I100" s="35" t="s">
        <v>5</v>
      </c>
      <c r="J100" s="34">
        <f>J101</f>
        <v>4441604.99</v>
      </c>
    </row>
    <row r="101" spans="1:16" ht="34.5" customHeight="1" x14ac:dyDescent="0.3">
      <c r="A101" s="100" t="s">
        <v>111</v>
      </c>
      <c r="B101" s="32">
        <v>802</v>
      </c>
      <c r="C101" s="35" t="s">
        <v>14</v>
      </c>
      <c r="D101" s="35" t="s">
        <v>24</v>
      </c>
      <c r="E101" s="35" t="s">
        <v>110</v>
      </c>
      <c r="F101" s="35" t="s">
        <v>2</v>
      </c>
      <c r="G101" s="35" t="s">
        <v>1</v>
      </c>
      <c r="H101" s="35" t="s">
        <v>26</v>
      </c>
      <c r="I101" s="35" t="s">
        <v>5</v>
      </c>
      <c r="J101" s="34">
        <f>J102</f>
        <v>4441604.99</v>
      </c>
    </row>
    <row r="102" spans="1:16" ht="40.5" customHeight="1" x14ac:dyDescent="0.3">
      <c r="A102" s="95" t="s">
        <v>25</v>
      </c>
      <c r="B102" s="32">
        <v>802</v>
      </c>
      <c r="C102" s="35" t="s">
        <v>14</v>
      </c>
      <c r="D102" s="35" t="s">
        <v>24</v>
      </c>
      <c r="E102" s="35" t="s">
        <v>110</v>
      </c>
      <c r="F102" s="35" t="s">
        <v>2</v>
      </c>
      <c r="G102" s="35" t="s">
        <v>1</v>
      </c>
      <c r="H102" s="35" t="s">
        <v>26</v>
      </c>
      <c r="I102" s="35" t="s">
        <v>0</v>
      </c>
      <c r="J102" s="34">
        <f>3360300+K102</f>
        <v>4441604.99</v>
      </c>
      <c r="K102" s="5">
        <v>1081304.99</v>
      </c>
    </row>
    <row r="103" spans="1:16" ht="42" customHeight="1" x14ac:dyDescent="0.3">
      <c r="A103" s="95" t="s">
        <v>109</v>
      </c>
      <c r="B103" s="32">
        <v>802</v>
      </c>
      <c r="C103" s="35" t="s">
        <v>14</v>
      </c>
      <c r="D103" s="35" t="s">
        <v>24</v>
      </c>
      <c r="E103" s="35" t="s">
        <v>110</v>
      </c>
      <c r="F103" s="35" t="s">
        <v>2</v>
      </c>
      <c r="G103" s="35" t="s">
        <v>20</v>
      </c>
      <c r="H103" s="35" t="s">
        <v>6</v>
      </c>
      <c r="I103" s="35" t="s">
        <v>5</v>
      </c>
      <c r="J103" s="34">
        <f>J105+J107</f>
        <v>2473893.84</v>
      </c>
    </row>
    <row r="104" spans="1:16" ht="36" x14ac:dyDescent="0.3">
      <c r="A104" s="95" t="s">
        <v>112</v>
      </c>
      <c r="B104" s="32">
        <v>802</v>
      </c>
      <c r="C104" s="35" t="s">
        <v>14</v>
      </c>
      <c r="D104" s="35" t="s">
        <v>24</v>
      </c>
      <c r="E104" s="35" t="s">
        <v>110</v>
      </c>
      <c r="F104" s="35" t="s">
        <v>2</v>
      </c>
      <c r="G104" s="35" t="s">
        <v>20</v>
      </c>
      <c r="H104" s="33" t="s">
        <v>26</v>
      </c>
      <c r="I104" s="35" t="s">
        <v>5</v>
      </c>
      <c r="J104" s="34">
        <f>J105</f>
        <v>833571</v>
      </c>
    </row>
    <row r="105" spans="1:16" ht="38.25" customHeight="1" x14ac:dyDescent="0.3">
      <c r="A105" s="95" t="s">
        <v>25</v>
      </c>
      <c r="B105" s="32">
        <v>802</v>
      </c>
      <c r="C105" s="35" t="s">
        <v>14</v>
      </c>
      <c r="D105" s="35" t="s">
        <v>24</v>
      </c>
      <c r="E105" s="35" t="s">
        <v>110</v>
      </c>
      <c r="F105" s="35" t="s">
        <v>2</v>
      </c>
      <c r="G105" s="35" t="s">
        <v>20</v>
      </c>
      <c r="H105" s="33" t="s">
        <v>26</v>
      </c>
      <c r="I105" s="35" t="s">
        <v>0</v>
      </c>
      <c r="J105" s="34">
        <v>833571</v>
      </c>
      <c r="L105" s="67">
        <v>350571</v>
      </c>
    </row>
    <row r="106" spans="1:16" ht="18" x14ac:dyDescent="0.3">
      <c r="A106" s="95" t="s">
        <v>92</v>
      </c>
      <c r="B106" s="32">
        <v>802</v>
      </c>
      <c r="C106" s="35" t="s">
        <v>14</v>
      </c>
      <c r="D106" s="35" t="s">
        <v>24</v>
      </c>
      <c r="E106" s="35" t="s">
        <v>110</v>
      </c>
      <c r="F106" s="35" t="s">
        <v>2</v>
      </c>
      <c r="G106" s="35" t="s">
        <v>20</v>
      </c>
      <c r="H106" s="33" t="s">
        <v>23</v>
      </c>
      <c r="I106" s="35" t="s">
        <v>5</v>
      </c>
      <c r="J106" s="34">
        <f>J107</f>
        <v>1640322.84</v>
      </c>
    </row>
    <row r="107" spans="1:16" ht="38.25" customHeight="1" x14ac:dyDescent="0.3">
      <c r="A107" s="95" t="s">
        <v>25</v>
      </c>
      <c r="B107" s="32">
        <v>802</v>
      </c>
      <c r="C107" s="35" t="s">
        <v>14</v>
      </c>
      <c r="D107" s="35" t="s">
        <v>24</v>
      </c>
      <c r="E107" s="35" t="s">
        <v>110</v>
      </c>
      <c r="F107" s="35" t="s">
        <v>2</v>
      </c>
      <c r="G107" s="35" t="s">
        <v>20</v>
      </c>
      <c r="H107" s="33" t="s">
        <v>23</v>
      </c>
      <c r="I107" s="35" t="s">
        <v>0</v>
      </c>
      <c r="J107" s="34">
        <v>1640322.84</v>
      </c>
      <c r="P107" s="5">
        <v>1000000</v>
      </c>
    </row>
    <row r="108" spans="1:16" ht="24" customHeight="1" x14ac:dyDescent="0.3">
      <c r="A108" s="93" t="s">
        <v>18</v>
      </c>
      <c r="B108" s="32">
        <v>802</v>
      </c>
      <c r="C108" s="35" t="s">
        <v>14</v>
      </c>
      <c r="D108" s="35" t="s">
        <v>24</v>
      </c>
      <c r="E108" s="35" t="s">
        <v>11</v>
      </c>
      <c r="F108" s="35" t="s">
        <v>2</v>
      </c>
      <c r="G108" s="35" t="s">
        <v>7</v>
      </c>
      <c r="H108" s="33" t="s">
        <v>6</v>
      </c>
      <c r="I108" s="35" t="s">
        <v>5</v>
      </c>
      <c r="J108" s="34">
        <f>J109</f>
        <v>400000</v>
      </c>
    </row>
    <row r="109" spans="1:16" ht="21.75" customHeight="1" x14ac:dyDescent="0.3">
      <c r="A109" s="100" t="s">
        <v>103</v>
      </c>
      <c r="B109" s="32">
        <v>802</v>
      </c>
      <c r="C109" s="35" t="s">
        <v>14</v>
      </c>
      <c r="D109" s="35" t="s">
        <v>24</v>
      </c>
      <c r="E109" s="35" t="s">
        <v>11</v>
      </c>
      <c r="F109" s="35" t="s">
        <v>2</v>
      </c>
      <c r="G109" s="35" t="s">
        <v>40</v>
      </c>
      <c r="H109" s="33" t="s">
        <v>6</v>
      </c>
      <c r="I109" s="35" t="s">
        <v>5</v>
      </c>
      <c r="J109" s="34">
        <f>J110</f>
        <v>400000</v>
      </c>
    </row>
    <row r="110" spans="1:16" ht="21" customHeight="1" x14ac:dyDescent="0.3">
      <c r="A110" s="95" t="s">
        <v>216</v>
      </c>
      <c r="B110" s="32">
        <v>802</v>
      </c>
      <c r="C110" s="35" t="s">
        <v>14</v>
      </c>
      <c r="D110" s="35" t="s">
        <v>24</v>
      </c>
      <c r="E110" s="35" t="s">
        <v>11</v>
      </c>
      <c r="F110" s="35" t="s">
        <v>2</v>
      </c>
      <c r="G110" s="35" t="s">
        <v>40</v>
      </c>
      <c r="H110" s="33" t="s">
        <v>215</v>
      </c>
      <c r="I110" s="35" t="s">
        <v>5</v>
      </c>
      <c r="J110" s="34">
        <f>J111</f>
        <v>400000</v>
      </c>
    </row>
    <row r="111" spans="1:16" ht="24" customHeight="1" x14ac:dyDescent="0.3">
      <c r="A111" s="92" t="s">
        <v>12</v>
      </c>
      <c r="B111" s="32">
        <v>802</v>
      </c>
      <c r="C111" s="35" t="s">
        <v>14</v>
      </c>
      <c r="D111" s="35" t="s">
        <v>24</v>
      </c>
      <c r="E111" s="35" t="s">
        <v>11</v>
      </c>
      <c r="F111" s="35" t="s">
        <v>2</v>
      </c>
      <c r="G111" s="35" t="s">
        <v>40</v>
      </c>
      <c r="H111" s="33" t="s">
        <v>215</v>
      </c>
      <c r="I111" s="35" t="s">
        <v>9</v>
      </c>
      <c r="J111" s="34">
        <v>400000</v>
      </c>
    </row>
    <row r="112" spans="1:16" ht="21.75" customHeight="1" x14ac:dyDescent="0.3">
      <c r="A112" s="106" t="s">
        <v>65</v>
      </c>
      <c r="B112" s="32">
        <v>802</v>
      </c>
      <c r="C112" s="33" t="s">
        <v>14</v>
      </c>
      <c r="D112" s="33" t="s">
        <v>60</v>
      </c>
      <c r="E112" s="33" t="s">
        <v>7</v>
      </c>
      <c r="F112" s="33" t="s">
        <v>2</v>
      </c>
      <c r="G112" s="33" t="s">
        <v>7</v>
      </c>
      <c r="H112" s="33" t="s">
        <v>6</v>
      </c>
      <c r="I112" s="33" t="s">
        <v>5</v>
      </c>
      <c r="J112" s="34">
        <f>J113+J117</f>
        <v>275000</v>
      </c>
    </row>
    <row r="113" spans="1:10" ht="36" x14ac:dyDescent="0.3">
      <c r="A113" s="91" t="s">
        <v>162</v>
      </c>
      <c r="B113" s="32">
        <v>802</v>
      </c>
      <c r="C113" s="33" t="s">
        <v>14</v>
      </c>
      <c r="D113" s="33" t="s">
        <v>60</v>
      </c>
      <c r="E113" s="33" t="s">
        <v>98</v>
      </c>
      <c r="F113" s="33" t="s">
        <v>2</v>
      </c>
      <c r="G113" s="33" t="s">
        <v>7</v>
      </c>
      <c r="H113" s="33" t="s">
        <v>6</v>
      </c>
      <c r="I113" s="33" t="s">
        <v>5</v>
      </c>
      <c r="J113" s="34">
        <f>J114</f>
        <v>200000</v>
      </c>
    </row>
    <row r="114" spans="1:10" ht="54" x14ac:dyDescent="0.3">
      <c r="A114" s="91" t="s">
        <v>166</v>
      </c>
      <c r="B114" s="32">
        <v>802</v>
      </c>
      <c r="C114" s="33" t="s">
        <v>14</v>
      </c>
      <c r="D114" s="33" t="s">
        <v>60</v>
      </c>
      <c r="E114" s="33" t="s">
        <v>98</v>
      </c>
      <c r="F114" s="33" t="s">
        <v>2</v>
      </c>
      <c r="G114" s="33" t="s">
        <v>1</v>
      </c>
      <c r="H114" s="33" t="s">
        <v>6</v>
      </c>
      <c r="I114" s="33" t="s">
        <v>5</v>
      </c>
      <c r="J114" s="34">
        <f>J115</f>
        <v>200000</v>
      </c>
    </row>
    <row r="115" spans="1:10" ht="18" x14ac:dyDescent="0.3">
      <c r="A115" s="95" t="s">
        <v>107</v>
      </c>
      <c r="B115" s="32">
        <v>802</v>
      </c>
      <c r="C115" s="33" t="s">
        <v>14</v>
      </c>
      <c r="D115" s="33" t="s">
        <v>60</v>
      </c>
      <c r="E115" s="33" t="s">
        <v>98</v>
      </c>
      <c r="F115" s="33" t="s">
        <v>2</v>
      </c>
      <c r="G115" s="33" t="s">
        <v>1</v>
      </c>
      <c r="H115" s="33" t="s">
        <v>106</v>
      </c>
      <c r="I115" s="33" t="s">
        <v>5</v>
      </c>
      <c r="J115" s="34">
        <f>J116</f>
        <v>200000</v>
      </c>
    </row>
    <row r="116" spans="1:10" ht="36" x14ac:dyDescent="0.3">
      <c r="A116" s="93" t="s">
        <v>25</v>
      </c>
      <c r="B116" s="32">
        <v>802</v>
      </c>
      <c r="C116" s="33" t="s">
        <v>14</v>
      </c>
      <c r="D116" s="33" t="s">
        <v>60</v>
      </c>
      <c r="E116" s="33" t="s">
        <v>98</v>
      </c>
      <c r="F116" s="33" t="s">
        <v>2</v>
      </c>
      <c r="G116" s="33" t="s">
        <v>1</v>
      </c>
      <c r="H116" s="33" t="s">
        <v>106</v>
      </c>
      <c r="I116" s="33" t="s">
        <v>0</v>
      </c>
      <c r="J116" s="34">
        <v>200000</v>
      </c>
    </row>
    <row r="117" spans="1:10" ht="18" x14ac:dyDescent="0.3">
      <c r="A117" s="93" t="s">
        <v>18</v>
      </c>
      <c r="B117" s="32">
        <v>802</v>
      </c>
      <c r="C117" s="33" t="s">
        <v>14</v>
      </c>
      <c r="D117" s="33" t="s">
        <v>60</v>
      </c>
      <c r="E117" s="33" t="s">
        <v>11</v>
      </c>
      <c r="F117" s="33" t="s">
        <v>2</v>
      </c>
      <c r="G117" s="33" t="s">
        <v>7</v>
      </c>
      <c r="H117" s="33" t="s">
        <v>6</v>
      </c>
      <c r="I117" s="33" t="s">
        <v>5</v>
      </c>
      <c r="J117" s="34">
        <f>J118</f>
        <v>75000</v>
      </c>
    </row>
    <row r="118" spans="1:10" ht="76.5" customHeight="1" x14ac:dyDescent="0.3">
      <c r="A118" s="94" t="s">
        <v>101</v>
      </c>
      <c r="B118" s="32">
        <v>802</v>
      </c>
      <c r="C118" s="33" t="s">
        <v>14</v>
      </c>
      <c r="D118" s="33" t="s">
        <v>60</v>
      </c>
      <c r="E118" s="33" t="s">
        <v>11</v>
      </c>
      <c r="F118" s="33" t="s">
        <v>2</v>
      </c>
      <c r="G118" s="33" t="s">
        <v>4</v>
      </c>
      <c r="H118" s="33" t="s">
        <v>6</v>
      </c>
      <c r="I118" s="33" t="s">
        <v>5</v>
      </c>
      <c r="J118" s="34">
        <f>J120+J122</f>
        <v>75000</v>
      </c>
    </row>
    <row r="119" spans="1:10" ht="54" x14ac:dyDescent="0.3">
      <c r="A119" s="94" t="s">
        <v>151</v>
      </c>
      <c r="B119" s="32">
        <v>802</v>
      </c>
      <c r="C119" s="33" t="s">
        <v>14</v>
      </c>
      <c r="D119" s="33" t="s">
        <v>60</v>
      </c>
      <c r="E119" s="33" t="s">
        <v>11</v>
      </c>
      <c r="F119" s="33" t="s">
        <v>2</v>
      </c>
      <c r="G119" s="33" t="s">
        <v>4</v>
      </c>
      <c r="H119" s="33" t="s">
        <v>152</v>
      </c>
      <c r="I119" s="33" t="s">
        <v>5</v>
      </c>
      <c r="J119" s="34">
        <f>J120</f>
        <v>25000</v>
      </c>
    </row>
    <row r="120" spans="1:10" ht="18" x14ac:dyDescent="0.3">
      <c r="A120" s="95" t="s">
        <v>59</v>
      </c>
      <c r="B120" s="32">
        <v>802</v>
      </c>
      <c r="C120" s="33" t="s">
        <v>14</v>
      </c>
      <c r="D120" s="33" t="s">
        <v>60</v>
      </c>
      <c r="E120" s="33" t="s">
        <v>11</v>
      </c>
      <c r="F120" s="33" t="s">
        <v>2</v>
      </c>
      <c r="G120" s="33" t="s">
        <v>4</v>
      </c>
      <c r="H120" s="33" t="s">
        <v>152</v>
      </c>
      <c r="I120" s="33" t="s">
        <v>58</v>
      </c>
      <c r="J120" s="34">
        <v>25000</v>
      </c>
    </row>
    <row r="121" spans="1:10" ht="72" x14ac:dyDescent="0.3">
      <c r="A121" s="94" t="s">
        <v>154</v>
      </c>
      <c r="B121" s="32">
        <v>802</v>
      </c>
      <c r="C121" s="33" t="s">
        <v>14</v>
      </c>
      <c r="D121" s="33" t="s">
        <v>60</v>
      </c>
      <c r="E121" s="33" t="s">
        <v>11</v>
      </c>
      <c r="F121" s="33" t="s">
        <v>2</v>
      </c>
      <c r="G121" s="33" t="s">
        <v>4</v>
      </c>
      <c r="H121" s="33" t="s">
        <v>153</v>
      </c>
      <c r="I121" s="33" t="s">
        <v>5</v>
      </c>
      <c r="J121" s="34">
        <f>J122</f>
        <v>50000</v>
      </c>
    </row>
    <row r="122" spans="1:10" ht="18" x14ac:dyDescent="0.3">
      <c r="A122" s="95" t="s">
        <v>59</v>
      </c>
      <c r="B122" s="32">
        <v>802</v>
      </c>
      <c r="C122" s="33" t="s">
        <v>14</v>
      </c>
      <c r="D122" s="33" t="s">
        <v>60</v>
      </c>
      <c r="E122" s="33" t="s">
        <v>11</v>
      </c>
      <c r="F122" s="33" t="s">
        <v>2</v>
      </c>
      <c r="G122" s="33" t="s">
        <v>4</v>
      </c>
      <c r="H122" s="33" t="s">
        <v>153</v>
      </c>
      <c r="I122" s="33" t="s">
        <v>58</v>
      </c>
      <c r="J122" s="34">
        <v>50000</v>
      </c>
    </row>
    <row r="123" spans="1:10" ht="21" customHeight="1" x14ac:dyDescent="0.3">
      <c r="A123" s="104" t="s">
        <v>22</v>
      </c>
      <c r="B123" s="27">
        <v>802</v>
      </c>
      <c r="C123" s="30" t="s">
        <v>3</v>
      </c>
      <c r="D123" s="30" t="s">
        <v>7</v>
      </c>
      <c r="E123" s="30" t="s">
        <v>7</v>
      </c>
      <c r="F123" s="30" t="s">
        <v>2</v>
      </c>
      <c r="G123" s="30" t="s">
        <v>7</v>
      </c>
      <c r="H123" s="30" t="s">
        <v>6</v>
      </c>
      <c r="I123" s="30" t="s">
        <v>5</v>
      </c>
      <c r="J123" s="31">
        <f>J124+J133+J152+J172</f>
        <v>42185956.180000007</v>
      </c>
    </row>
    <row r="124" spans="1:10" ht="18" x14ac:dyDescent="0.3">
      <c r="A124" s="106" t="s">
        <v>113</v>
      </c>
      <c r="B124" s="32">
        <v>802</v>
      </c>
      <c r="C124" s="33" t="s">
        <v>3</v>
      </c>
      <c r="D124" s="35" t="s">
        <v>1</v>
      </c>
      <c r="E124" s="35" t="s">
        <v>7</v>
      </c>
      <c r="F124" s="35" t="s">
        <v>2</v>
      </c>
      <c r="G124" s="35" t="s">
        <v>7</v>
      </c>
      <c r="H124" s="35" t="s">
        <v>6</v>
      </c>
      <c r="I124" s="35" t="s">
        <v>5</v>
      </c>
      <c r="J124" s="34">
        <f>J125</f>
        <v>439598.76999999996</v>
      </c>
    </row>
    <row r="125" spans="1:10" ht="18" x14ac:dyDescent="0.3">
      <c r="A125" s="95" t="s">
        <v>18</v>
      </c>
      <c r="B125" s="32">
        <v>802</v>
      </c>
      <c r="C125" s="33" t="s">
        <v>3</v>
      </c>
      <c r="D125" s="35" t="s">
        <v>1</v>
      </c>
      <c r="E125" s="35" t="s">
        <v>11</v>
      </c>
      <c r="F125" s="35" t="s">
        <v>2</v>
      </c>
      <c r="G125" s="35" t="s">
        <v>7</v>
      </c>
      <c r="H125" s="35" t="s">
        <v>6</v>
      </c>
      <c r="I125" s="35" t="s">
        <v>5</v>
      </c>
      <c r="J125" s="34">
        <f>J126</f>
        <v>439598.76999999996</v>
      </c>
    </row>
    <row r="126" spans="1:10" ht="18" x14ac:dyDescent="0.3">
      <c r="A126" s="100" t="s">
        <v>103</v>
      </c>
      <c r="B126" s="32">
        <v>802</v>
      </c>
      <c r="C126" s="33" t="s">
        <v>3</v>
      </c>
      <c r="D126" s="35" t="s">
        <v>1</v>
      </c>
      <c r="E126" s="35" t="s">
        <v>11</v>
      </c>
      <c r="F126" s="35" t="s">
        <v>2</v>
      </c>
      <c r="G126" s="35" t="s">
        <v>40</v>
      </c>
      <c r="H126" s="35" t="s">
        <v>6</v>
      </c>
      <c r="I126" s="35" t="s">
        <v>5</v>
      </c>
      <c r="J126" s="34">
        <f>J128+J130+J132</f>
        <v>439598.76999999996</v>
      </c>
    </row>
    <row r="127" spans="1:10" ht="18" x14ac:dyDescent="0.3">
      <c r="A127" s="100" t="s">
        <v>222</v>
      </c>
      <c r="B127" s="32">
        <v>802</v>
      </c>
      <c r="C127" s="33" t="s">
        <v>3</v>
      </c>
      <c r="D127" s="35" t="s">
        <v>1</v>
      </c>
      <c r="E127" s="35" t="s">
        <v>11</v>
      </c>
      <c r="F127" s="35" t="s">
        <v>2</v>
      </c>
      <c r="G127" s="35" t="s">
        <v>40</v>
      </c>
      <c r="H127" s="35" t="s">
        <v>215</v>
      </c>
      <c r="I127" s="35" t="s">
        <v>5</v>
      </c>
      <c r="J127" s="34">
        <f>J128</f>
        <v>85320.35</v>
      </c>
    </row>
    <row r="128" spans="1:10" ht="18" x14ac:dyDescent="0.3">
      <c r="A128" s="92" t="s">
        <v>12</v>
      </c>
      <c r="B128" s="32">
        <v>802</v>
      </c>
      <c r="C128" s="33" t="s">
        <v>3</v>
      </c>
      <c r="D128" s="35" t="s">
        <v>1</v>
      </c>
      <c r="E128" s="35" t="s">
        <v>11</v>
      </c>
      <c r="F128" s="35" t="s">
        <v>2</v>
      </c>
      <c r="G128" s="35" t="s">
        <v>40</v>
      </c>
      <c r="H128" s="35" t="s">
        <v>215</v>
      </c>
      <c r="I128" s="35" t="s">
        <v>9</v>
      </c>
      <c r="J128" s="34">
        <v>85320.35</v>
      </c>
    </row>
    <row r="129" spans="1:12" ht="18" x14ac:dyDescent="0.3">
      <c r="A129" s="100" t="s">
        <v>114</v>
      </c>
      <c r="B129" s="32">
        <v>802</v>
      </c>
      <c r="C129" s="33" t="s">
        <v>3</v>
      </c>
      <c r="D129" s="35" t="s">
        <v>1</v>
      </c>
      <c r="E129" s="35" t="s">
        <v>11</v>
      </c>
      <c r="F129" s="35" t="s">
        <v>2</v>
      </c>
      <c r="G129" s="35" t="s">
        <v>40</v>
      </c>
      <c r="H129" s="35" t="s">
        <v>118</v>
      </c>
      <c r="I129" s="35" t="s">
        <v>5</v>
      </c>
      <c r="J129" s="34">
        <f>J130+J132</f>
        <v>354278.42</v>
      </c>
    </row>
    <row r="130" spans="1:12" ht="36" x14ac:dyDescent="0.3">
      <c r="A130" s="95" t="s">
        <v>25</v>
      </c>
      <c r="B130" s="32">
        <v>802</v>
      </c>
      <c r="C130" s="33" t="s">
        <v>3</v>
      </c>
      <c r="D130" s="35" t="s">
        <v>1</v>
      </c>
      <c r="E130" s="35" t="s">
        <v>11</v>
      </c>
      <c r="F130" s="35" t="s">
        <v>2</v>
      </c>
      <c r="G130" s="35" t="s">
        <v>40</v>
      </c>
      <c r="H130" s="35" t="s">
        <v>118</v>
      </c>
      <c r="I130" s="35" t="s">
        <v>0</v>
      </c>
      <c r="J130" s="34">
        <v>272358.48</v>
      </c>
    </row>
    <row r="131" spans="1:12" ht="19.5" customHeight="1" x14ac:dyDescent="0.3">
      <c r="A131" s="95" t="s">
        <v>115</v>
      </c>
      <c r="B131" s="32">
        <v>802</v>
      </c>
      <c r="C131" s="33" t="s">
        <v>3</v>
      </c>
      <c r="D131" s="35" t="s">
        <v>1</v>
      </c>
      <c r="E131" s="35" t="s">
        <v>11</v>
      </c>
      <c r="F131" s="35" t="s">
        <v>2</v>
      </c>
      <c r="G131" s="35" t="s">
        <v>40</v>
      </c>
      <c r="H131" s="35" t="s">
        <v>119</v>
      </c>
      <c r="I131" s="35" t="s">
        <v>5</v>
      </c>
      <c r="J131" s="34">
        <f>J132</f>
        <v>81919.94</v>
      </c>
    </row>
    <row r="132" spans="1:12" ht="36" x14ac:dyDescent="0.3">
      <c r="A132" s="95" t="s">
        <v>25</v>
      </c>
      <c r="B132" s="32">
        <v>802</v>
      </c>
      <c r="C132" s="33" t="s">
        <v>3</v>
      </c>
      <c r="D132" s="35" t="s">
        <v>1</v>
      </c>
      <c r="E132" s="35" t="s">
        <v>11</v>
      </c>
      <c r="F132" s="35" t="s">
        <v>2</v>
      </c>
      <c r="G132" s="35" t="s">
        <v>40</v>
      </c>
      <c r="H132" s="35" t="s">
        <v>119</v>
      </c>
      <c r="I132" s="35" t="s">
        <v>0</v>
      </c>
      <c r="J132" s="34">
        <v>81919.94</v>
      </c>
    </row>
    <row r="133" spans="1:12" ht="18" x14ac:dyDescent="0.3">
      <c r="A133" s="102" t="s">
        <v>21</v>
      </c>
      <c r="B133" s="32">
        <v>802</v>
      </c>
      <c r="C133" s="33" t="s">
        <v>3</v>
      </c>
      <c r="D133" s="35" t="s">
        <v>20</v>
      </c>
      <c r="E133" s="35" t="s">
        <v>7</v>
      </c>
      <c r="F133" s="35" t="s">
        <v>2</v>
      </c>
      <c r="G133" s="35" t="s">
        <v>7</v>
      </c>
      <c r="H133" s="35" t="s">
        <v>6</v>
      </c>
      <c r="I133" s="35" t="s">
        <v>5</v>
      </c>
      <c r="J133" s="34">
        <f>J147+J134</f>
        <v>15917318.240000002</v>
      </c>
    </row>
    <row r="134" spans="1:12" ht="54" x14ac:dyDescent="0.3">
      <c r="A134" s="95" t="s">
        <v>197</v>
      </c>
      <c r="B134" s="32">
        <v>802</v>
      </c>
      <c r="C134" s="33" t="s">
        <v>3</v>
      </c>
      <c r="D134" s="35" t="s">
        <v>20</v>
      </c>
      <c r="E134" s="35" t="s">
        <v>42</v>
      </c>
      <c r="F134" s="35" t="s">
        <v>2</v>
      </c>
      <c r="G134" s="35" t="s">
        <v>7</v>
      </c>
      <c r="H134" s="35" t="s">
        <v>6</v>
      </c>
      <c r="I134" s="35" t="s">
        <v>5</v>
      </c>
      <c r="J134" s="34">
        <f>J135</f>
        <v>12978515.780000001</v>
      </c>
    </row>
    <row r="135" spans="1:12" ht="36" x14ac:dyDescent="0.3">
      <c r="A135" s="107" t="s">
        <v>198</v>
      </c>
      <c r="B135" s="32">
        <v>802</v>
      </c>
      <c r="C135" s="33" t="s">
        <v>3</v>
      </c>
      <c r="D135" s="35" t="s">
        <v>20</v>
      </c>
      <c r="E135" s="35" t="s">
        <v>42</v>
      </c>
      <c r="F135" s="35" t="s">
        <v>201</v>
      </c>
      <c r="G135" s="35" t="s">
        <v>7</v>
      </c>
      <c r="H135" s="35" t="s">
        <v>6</v>
      </c>
      <c r="I135" s="35" t="s">
        <v>5</v>
      </c>
      <c r="J135" s="34">
        <f>J136+J139+J144</f>
        <v>12978515.780000001</v>
      </c>
    </row>
    <row r="136" spans="1:12" ht="54" x14ac:dyDescent="0.3">
      <c r="A136" s="93" t="s">
        <v>206</v>
      </c>
      <c r="B136" s="32">
        <v>802</v>
      </c>
      <c r="C136" s="33" t="s">
        <v>3</v>
      </c>
      <c r="D136" s="35" t="s">
        <v>20</v>
      </c>
      <c r="E136" s="35" t="s">
        <v>42</v>
      </c>
      <c r="F136" s="35" t="s">
        <v>201</v>
      </c>
      <c r="G136" s="35" t="s">
        <v>1</v>
      </c>
      <c r="H136" s="35" t="s">
        <v>6</v>
      </c>
      <c r="I136" s="35" t="s">
        <v>5</v>
      </c>
      <c r="J136" s="34">
        <f>J137</f>
        <v>11700000</v>
      </c>
    </row>
    <row r="137" spans="1:12" ht="72" x14ac:dyDescent="0.3">
      <c r="A137" s="93" t="s">
        <v>210</v>
      </c>
      <c r="B137" s="32">
        <v>802</v>
      </c>
      <c r="C137" s="33" t="s">
        <v>3</v>
      </c>
      <c r="D137" s="35" t="s">
        <v>20</v>
      </c>
      <c r="E137" s="35" t="s">
        <v>42</v>
      </c>
      <c r="F137" s="35" t="s">
        <v>201</v>
      </c>
      <c r="G137" s="35" t="s">
        <v>1</v>
      </c>
      <c r="H137" s="35" t="s">
        <v>209</v>
      </c>
      <c r="I137" s="35" t="s">
        <v>5</v>
      </c>
      <c r="J137" s="34">
        <f>J138</f>
        <v>11700000</v>
      </c>
    </row>
    <row r="138" spans="1:12" ht="36" x14ac:dyDescent="0.3">
      <c r="A138" s="95" t="s">
        <v>25</v>
      </c>
      <c r="B138" s="32">
        <v>802</v>
      </c>
      <c r="C138" s="33" t="s">
        <v>3</v>
      </c>
      <c r="D138" s="35" t="s">
        <v>20</v>
      </c>
      <c r="E138" s="35" t="s">
        <v>42</v>
      </c>
      <c r="F138" s="35" t="s">
        <v>201</v>
      </c>
      <c r="G138" s="35" t="s">
        <v>1</v>
      </c>
      <c r="H138" s="35" t="s">
        <v>209</v>
      </c>
      <c r="I138" s="35" t="s">
        <v>0</v>
      </c>
      <c r="J138" s="34">
        <v>11700000</v>
      </c>
      <c r="L138" s="5">
        <v>11900000</v>
      </c>
    </row>
    <row r="139" spans="1:12" ht="18" x14ac:dyDescent="0.3">
      <c r="A139" s="100" t="s">
        <v>103</v>
      </c>
      <c r="B139" s="32">
        <v>802</v>
      </c>
      <c r="C139" s="33" t="s">
        <v>3</v>
      </c>
      <c r="D139" s="35" t="s">
        <v>20</v>
      </c>
      <c r="E139" s="35" t="s">
        <v>42</v>
      </c>
      <c r="F139" s="35" t="s">
        <v>201</v>
      </c>
      <c r="G139" s="35" t="s">
        <v>40</v>
      </c>
      <c r="H139" s="35" t="s">
        <v>6</v>
      </c>
      <c r="I139" s="35" t="s">
        <v>5</v>
      </c>
      <c r="J139" s="34">
        <f>J141+J143</f>
        <v>29724.14</v>
      </c>
    </row>
    <row r="140" spans="1:12" ht="18" x14ac:dyDescent="0.3">
      <c r="A140" s="95" t="s">
        <v>116</v>
      </c>
      <c r="B140" s="32">
        <v>802</v>
      </c>
      <c r="C140" s="33" t="s">
        <v>3</v>
      </c>
      <c r="D140" s="35" t="s">
        <v>20</v>
      </c>
      <c r="E140" s="35" t="s">
        <v>42</v>
      </c>
      <c r="F140" s="35" t="s">
        <v>201</v>
      </c>
      <c r="G140" s="35" t="s">
        <v>40</v>
      </c>
      <c r="H140" s="35" t="s">
        <v>120</v>
      </c>
      <c r="I140" s="35" t="s">
        <v>5</v>
      </c>
      <c r="J140" s="34">
        <f>J141</f>
        <v>26724.14</v>
      </c>
    </row>
    <row r="141" spans="1:12" ht="36" x14ac:dyDescent="0.3">
      <c r="A141" s="95" t="s">
        <v>25</v>
      </c>
      <c r="B141" s="32">
        <v>802</v>
      </c>
      <c r="C141" s="33" t="s">
        <v>3</v>
      </c>
      <c r="D141" s="35" t="s">
        <v>20</v>
      </c>
      <c r="E141" s="35" t="s">
        <v>42</v>
      </c>
      <c r="F141" s="35" t="s">
        <v>201</v>
      </c>
      <c r="G141" s="35" t="s">
        <v>40</v>
      </c>
      <c r="H141" s="35" t="s">
        <v>120</v>
      </c>
      <c r="I141" s="35" t="s">
        <v>0</v>
      </c>
      <c r="J141" s="34">
        <v>26724.14</v>
      </c>
    </row>
    <row r="142" spans="1:12" ht="72" x14ac:dyDescent="0.3">
      <c r="A142" s="93" t="s">
        <v>210</v>
      </c>
      <c r="B142" s="32">
        <v>802</v>
      </c>
      <c r="C142" s="33" t="s">
        <v>3</v>
      </c>
      <c r="D142" s="35" t="s">
        <v>20</v>
      </c>
      <c r="E142" s="35" t="s">
        <v>42</v>
      </c>
      <c r="F142" s="35" t="s">
        <v>201</v>
      </c>
      <c r="G142" s="35" t="s">
        <v>40</v>
      </c>
      <c r="H142" s="35" t="s">
        <v>230</v>
      </c>
      <c r="I142" s="35" t="s">
        <v>5</v>
      </c>
      <c r="J142" s="34">
        <f>J143</f>
        <v>3000</v>
      </c>
    </row>
    <row r="143" spans="1:12" ht="36" x14ac:dyDescent="0.3">
      <c r="A143" s="95" t="s">
        <v>25</v>
      </c>
      <c r="B143" s="32">
        <v>802</v>
      </c>
      <c r="C143" s="33" t="s">
        <v>3</v>
      </c>
      <c r="D143" s="35" t="s">
        <v>20</v>
      </c>
      <c r="E143" s="35" t="s">
        <v>42</v>
      </c>
      <c r="F143" s="35" t="s">
        <v>201</v>
      </c>
      <c r="G143" s="35" t="s">
        <v>40</v>
      </c>
      <c r="H143" s="35" t="s">
        <v>230</v>
      </c>
      <c r="I143" s="35" t="s">
        <v>0</v>
      </c>
      <c r="J143" s="34">
        <v>3000</v>
      </c>
    </row>
    <row r="144" spans="1:12" ht="54" x14ac:dyDescent="0.3">
      <c r="A144" s="100" t="s">
        <v>117</v>
      </c>
      <c r="B144" s="32">
        <v>802</v>
      </c>
      <c r="C144" s="33" t="s">
        <v>3</v>
      </c>
      <c r="D144" s="35" t="s">
        <v>20</v>
      </c>
      <c r="E144" s="35" t="s">
        <v>42</v>
      </c>
      <c r="F144" s="35" t="s">
        <v>201</v>
      </c>
      <c r="G144" s="35" t="s">
        <v>29</v>
      </c>
      <c r="H144" s="35" t="s">
        <v>6</v>
      </c>
      <c r="I144" s="35" t="s">
        <v>5</v>
      </c>
      <c r="J144" s="34">
        <f>J145</f>
        <v>1248791.6399999999</v>
      </c>
    </row>
    <row r="145" spans="1:15" ht="72" x14ac:dyDescent="0.3">
      <c r="A145" s="90" t="s">
        <v>220</v>
      </c>
      <c r="B145" s="32">
        <v>802</v>
      </c>
      <c r="C145" s="33" t="s">
        <v>3</v>
      </c>
      <c r="D145" s="35" t="s">
        <v>20</v>
      </c>
      <c r="E145" s="35" t="s">
        <v>42</v>
      </c>
      <c r="F145" s="35" t="s">
        <v>201</v>
      </c>
      <c r="G145" s="35" t="s">
        <v>29</v>
      </c>
      <c r="H145" s="35" t="s">
        <v>221</v>
      </c>
      <c r="I145" s="35" t="s">
        <v>5</v>
      </c>
      <c r="J145" s="34">
        <f>J146</f>
        <v>1248791.6399999999</v>
      </c>
    </row>
    <row r="146" spans="1:15" ht="18" x14ac:dyDescent="0.3">
      <c r="A146" s="92" t="s">
        <v>12</v>
      </c>
      <c r="B146" s="32">
        <v>802</v>
      </c>
      <c r="C146" s="33" t="s">
        <v>3</v>
      </c>
      <c r="D146" s="35" t="s">
        <v>20</v>
      </c>
      <c r="E146" s="35" t="s">
        <v>42</v>
      </c>
      <c r="F146" s="35" t="s">
        <v>201</v>
      </c>
      <c r="G146" s="35" t="s">
        <v>29</v>
      </c>
      <c r="H146" s="35" t="s">
        <v>221</v>
      </c>
      <c r="I146" s="35" t="s">
        <v>9</v>
      </c>
      <c r="J146" s="34">
        <v>1248791.6399999999</v>
      </c>
    </row>
    <row r="147" spans="1:15" ht="18" x14ac:dyDescent="0.3">
      <c r="A147" s="95" t="s">
        <v>18</v>
      </c>
      <c r="B147" s="32">
        <v>802</v>
      </c>
      <c r="C147" s="33" t="s">
        <v>3</v>
      </c>
      <c r="D147" s="35" t="s">
        <v>20</v>
      </c>
      <c r="E147" s="35" t="s">
        <v>11</v>
      </c>
      <c r="F147" s="35" t="s">
        <v>2</v>
      </c>
      <c r="G147" s="35" t="s">
        <v>7</v>
      </c>
      <c r="H147" s="35" t="s">
        <v>6</v>
      </c>
      <c r="I147" s="35" t="s">
        <v>5</v>
      </c>
      <c r="J147" s="34">
        <f>J148</f>
        <v>2938802.46</v>
      </c>
    </row>
    <row r="148" spans="1:15" ht="18" x14ac:dyDescent="0.3">
      <c r="A148" s="100" t="s">
        <v>103</v>
      </c>
      <c r="B148" s="32">
        <v>802</v>
      </c>
      <c r="C148" s="33" t="s">
        <v>3</v>
      </c>
      <c r="D148" s="35" t="s">
        <v>20</v>
      </c>
      <c r="E148" s="35" t="s">
        <v>11</v>
      </c>
      <c r="F148" s="35" t="s">
        <v>2</v>
      </c>
      <c r="G148" s="35" t="s">
        <v>40</v>
      </c>
      <c r="H148" s="35" t="s">
        <v>6</v>
      </c>
      <c r="I148" s="35" t="s">
        <v>5</v>
      </c>
      <c r="J148" s="34">
        <f>J149</f>
        <v>2938802.46</v>
      </c>
    </row>
    <row r="149" spans="1:15" ht="18" x14ac:dyDescent="0.3">
      <c r="A149" s="95" t="s">
        <v>116</v>
      </c>
      <c r="B149" s="32">
        <v>802</v>
      </c>
      <c r="C149" s="33" t="s">
        <v>3</v>
      </c>
      <c r="D149" s="35" t="s">
        <v>20</v>
      </c>
      <c r="E149" s="35" t="s">
        <v>11</v>
      </c>
      <c r="F149" s="35" t="s">
        <v>2</v>
      </c>
      <c r="G149" s="35" t="s">
        <v>40</v>
      </c>
      <c r="H149" s="35" t="s">
        <v>120</v>
      </c>
      <c r="I149" s="35" t="s">
        <v>5</v>
      </c>
      <c r="J149" s="34">
        <f>J150+J151</f>
        <v>2938802.46</v>
      </c>
    </row>
    <row r="150" spans="1:15" ht="36" x14ac:dyDescent="0.3">
      <c r="A150" s="95" t="s">
        <v>25</v>
      </c>
      <c r="B150" s="32">
        <v>802</v>
      </c>
      <c r="C150" s="33" t="s">
        <v>3</v>
      </c>
      <c r="D150" s="35" t="s">
        <v>20</v>
      </c>
      <c r="E150" s="35" t="s">
        <v>11</v>
      </c>
      <c r="F150" s="35" t="s">
        <v>2</v>
      </c>
      <c r="G150" s="35" t="s">
        <v>40</v>
      </c>
      <c r="H150" s="35" t="s">
        <v>120</v>
      </c>
      <c r="I150" s="35" t="s">
        <v>0</v>
      </c>
      <c r="J150" s="34">
        <v>624259.65</v>
      </c>
      <c r="K150" s="5">
        <v>1358781.78</v>
      </c>
      <c r="N150" s="5">
        <v>180000</v>
      </c>
    </row>
    <row r="151" spans="1:15" ht="18" x14ac:dyDescent="0.3">
      <c r="A151" s="92" t="s">
        <v>12</v>
      </c>
      <c r="B151" s="32">
        <v>802</v>
      </c>
      <c r="C151" s="33" t="s">
        <v>3</v>
      </c>
      <c r="D151" s="35" t="s">
        <v>20</v>
      </c>
      <c r="E151" s="35" t="s">
        <v>11</v>
      </c>
      <c r="F151" s="35" t="s">
        <v>2</v>
      </c>
      <c r="G151" s="35" t="s">
        <v>40</v>
      </c>
      <c r="H151" s="35" t="s">
        <v>120</v>
      </c>
      <c r="I151" s="35" t="s">
        <v>9</v>
      </c>
      <c r="J151" s="34">
        <v>2314542.81</v>
      </c>
    </row>
    <row r="152" spans="1:15" ht="21" customHeight="1" x14ac:dyDescent="0.3">
      <c r="A152" s="108" t="s">
        <v>121</v>
      </c>
      <c r="B152" s="36" t="s">
        <v>128</v>
      </c>
      <c r="C152" s="36" t="s">
        <v>3</v>
      </c>
      <c r="D152" s="36" t="s">
        <v>42</v>
      </c>
      <c r="E152" s="36" t="s">
        <v>7</v>
      </c>
      <c r="F152" s="36" t="s">
        <v>2</v>
      </c>
      <c r="G152" s="36" t="s">
        <v>7</v>
      </c>
      <c r="H152" s="36" t="s">
        <v>6</v>
      </c>
      <c r="I152" s="36" t="s">
        <v>5</v>
      </c>
      <c r="J152" s="37">
        <f>J160+J168+J164+J153</f>
        <v>11800735</v>
      </c>
    </row>
    <row r="153" spans="1:15" ht="60" customHeight="1" x14ac:dyDescent="0.3">
      <c r="A153" s="95" t="s">
        <v>225</v>
      </c>
      <c r="B153" s="35" t="s">
        <v>128</v>
      </c>
      <c r="C153" s="35" t="s">
        <v>3</v>
      </c>
      <c r="D153" s="35" t="s">
        <v>42</v>
      </c>
      <c r="E153" s="35" t="s">
        <v>223</v>
      </c>
      <c r="F153" s="35" t="s">
        <v>2</v>
      </c>
      <c r="G153" s="35" t="s">
        <v>7</v>
      </c>
      <c r="H153" s="35" t="s">
        <v>6</v>
      </c>
      <c r="I153" s="35" t="s">
        <v>5</v>
      </c>
      <c r="J153" s="38">
        <f>J156+J159</f>
        <v>4715369.22</v>
      </c>
    </row>
    <row r="154" spans="1:15" ht="56.25" customHeight="1" x14ac:dyDescent="0.3">
      <c r="A154" s="93" t="s">
        <v>206</v>
      </c>
      <c r="B154" s="35" t="s">
        <v>128</v>
      </c>
      <c r="C154" s="35" t="s">
        <v>3</v>
      </c>
      <c r="D154" s="35" t="s">
        <v>42</v>
      </c>
      <c r="E154" s="35" t="s">
        <v>223</v>
      </c>
      <c r="F154" s="35" t="s">
        <v>2</v>
      </c>
      <c r="G154" s="35" t="s">
        <v>1</v>
      </c>
      <c r="H154" s="35" t="s">
        <v>6</v>
      </c>
      <c r="I154" s="35" t="s">
        <v>5</v>
      </c>
      <c r="J154" s="38">
        <f>J155</f>
        <v>4715369.22</v>
      </c>
    </row>
    <row r="155" spans="1:15" ht="39.75" customHeight="1" x14ac:dyDescent="0.3">
      <c r="A155" s="95" t="s">
        <v>213</v>
      </c>
      <c r="B155" s="35" t="s">
        <v>128</v>
      </c>
      <c r="C155" s="35" t="s">
        <v>3</v>
      </c>
      <c r="D155" s="35" t="s">
        <v>42</v>
      </c>
      <c r="E155" s="35" t="s">
        <v>223</v>
      </c>
      <c r="F155" s="35" t="s">
        <v>2</v>
      </c>
      <c r="G155" s="35" t="s">
        <v>1</v>
      </c>
      <c r="H155" s="35" t="s">
        <v>214</v>
      </c>
      <c r="I155" s="35" t="s">
        <v>5</v>
      </c>
      <c r="J155" s="38">
        <f>J156+J157</f>
        <v>4715369.22</v>
      </c>
    </row>
    <row r="156" spans="1:15" ht="42" customHeight="1" x14ac:dyDescent="0.3">
      <c r="A156" s="95" t="s">
        <v>25</v>
      </c>
      <c r="B156" s="35" t="s">
        <v>128</v>
      </c>
      <c r="C156" s="35" t="s">
        <v>3</v>
      </c>
      <c r="D156" s="35" t="s">
        <v>42</v>
      </c>
      <c r="E156" s="35" t="s">
        <v>223</v>
      </c>
      <c r="F156" s="35" t="s">
        <v>2</v>
      </c>
      <c r="G156" s="35" t="s">
        <v>1</v>
      </c>
      <c r="H156" s="35" t="s">
        <v>214</v>
      </c>
      <c r="I156" s="35" t="s">
        <v>0</v>
      </c>
      <c r="J156" s="38">
        <v>4648700</v>
      </c>
      <c r="O156" s="5">
        <v>4648700</v>
      </c>
    </row>
    <row r="157" spans="1:15" ht="22.5" customHeight="1" x14ac:dyDescent="0.3">
      <c r="A157" s="100" t="s">
        <v>103</v>
      </c>
      <c r="B157" s="35" t="s">
        <v>128</v>
      </c>
      <c r="C157" s="35" t="s">
        <v>3</v>
      </c>
      <c r="D157" s="35" t="s">
        <v>42</v>
      </c>
      <c r="E157" s="35" t="s">
        <v>223</v>
      </c>
      <c r="F157" s="35" t="s">
        <v>2</v>
      </c>
      <c r="G157" s="35" t="s">
        <v>40</v>
      </c>
      <c r="H157" s="35" t="s">
        <v>6</v>
      </c>
      <c r="I157" s="35" t="s">
        <v>5</v>
      </c>
      <c r="J157" s="38">
        <f>J158</f>
        <v>66669.22</v>
      </c>
    </row>
    <row r="158" spans="1:15" ht="39" customHeight="1" x14ac:dyDescent="0.3">
      <c r="A158" s="95" t="s">
        <v>233</v>
      </c>
      <c r="B158" s="35" t="s">
        <v>128</v>
      </c>
      <c r="C158" s="35" t="s">
        <v>3</v>
      </c>
      <c r="D158" s="35" t="s">
        <v>42</v>
      </c>
      <c r="E158" s="35" t="s">
        <v>223</v>
      </c>
      <c r="F158" s="35" t="s">
        <v>2</v>
      </c>
      <c r="G158" s="35" t="s">
        <v>40</v>
      </c>
      <c r="H158" s="35" t="s">
        <v>214</v>
      </c>
      <c r="I158" s="35" t="s">
        <v>5</v>
      </c>
      <c r="J158" s="38">
        <f>J159</f>
        <v>66669.22</v>
      </c>
    </row>
    <row r="159" spans="1:15" ht="39" customHeight="1" x14ac:dyDescent="0.3">
      <c r="A159" s="95" t="s">
        <v>25</v>
      </c>
      <c r="B159" s="35" t="s">
        <v>128</v>
      </c>
      <c r="C159" s="35" t="s">
        <v>3</v>
      </c>
      <c r="D159" s="35" t="s">
        <v>42</v>
      </c>
      <c r="E159" s="35" t="s">
        <v>223</v>
      </c>
      <c r="F159" s="35" t="s">
        <v>2</v>
      </c>
      <c r="G159" s="35" t="s">
        <v>40</v>
      </c>
      <c r="H159" s="35" t="s">
        <v>214</v>
      </c>
      <c r="I159" s="35" t="s">
        <v>0</v>
      </c>
      <c r="J159" s="38">
        <v>66669.22</v>
      </c>
    </row>
    <row r="160" spans="1:15" ht="54" customHeight="1" x14ac:dyDescent="0.3">
      <c r="A160" s="100" t="s">
        <v>168</v>
      </c>
      <c r="B160" s="35" t="s">
        <v>128</v>
      </c>
      <c r="C160" s="35" t="s">
        <v>3</v>
      </c>
      <c r="D160" s="35" t="s">
        <v>42</v>
      </c>
      <c r="E160" s="35" t="s">
        <v>122</v>
      </c>
      <c r="F160" s="35" t="s">
        <v>2</v>
      </c>
      <c r="G160" s="35" t="s">
        <v>7</v>
      </c>
      <c r="H160" s="35" t="s">
        <v>6</v>
      </c>
      <c r="I160" s="35" t="s">
        <v>5</v>
      </c>
      <c r="J160" s="38">
        <f>J161</f>
        <v>4165500</v>
      </c>
    </row>
    <row r="161" spans="1:10" ht="78" customHeight="1" x14ac:dyDescent="0.3">
      <c r="A161" s="100" t="s">
        <v>171</v>
      </c>
      <c r="B161" s="35" t="s">
        <v>128</v>
      </c>
      <c r="C161" s="35" t="s">
        <v>3</v>
      </c>
      <c r="D161" s="35" t="s">
        <v>42</v>
      </c>
      <c r="E161" s="35" t="s">
        <v>122</v>
      </c>
      <c r="F161" s="35" t="s">
        <v>2</v>
      </c>
      <c r="G161" s="35" t="s">
        <v>1</v>
      </c>
      <c r="H161" s="35" t="s">
        <v>6</v>
      </c>
      <c r="I161" s="35" t="s">
        <v>5</v>
      </c>
      <c r="J161" s="38">
        <f>J162</f>
        <v>4165500</v>
      </c>
    </row>
    <row r="162" spans="1:10" ht="18" x14ac:dyDescent="0.3">
      <c r="A162" s="100" t="s">
        <v>123</v>
      </c>
      <c r="B162" s="35" t="s">
        <v>128</v>
      </c>
      <c r="C162" s="35" t="s">
        <v>3</v>
      </c>
      <c r="D162" s="35" t="s">
        <v>42</v>
      </c>
      <c r="E162" s="35" t="s">
        <v>122</v>
      </c>
      <c r="F162" s="35" t="s">
        <v>2</v>
      </c>
      <c r="G162" s="35" t="s">
        <v>1</v>
      </c>
      <c r="H162" s="35" t="s">
        <v>124</v>
      </c>
      <c r="I162" s="35" t="s">
        <v>5</v>
      </c>
      <c r="J162" s="38">
        <f>J163</f>
        <v>4165500</v>
      </c>
    </row>
    <row r="163" spans="1:10" ht="36" x14ac:dyDescent="0.3">
      <c r="A163" s="95" t="s">
        <v>25</v>
      </c>
      <c r="B163" s="35" t="s">
        <v>128</v>
      </c>
      <c r="C163" s="35" t="s">
        <v>3</v>
      </c>
      <c r="D163" s="35" t="s">
        <v>42</v>
      </c>
      <c r="E163" s="35" t="s">
        <v>122</v>
      </c>
      <c r="F163" s="35" t="s">
        <v>2</v>
      </c>
      <c r="G163" s="35" t="s">
        <v>1</v>
      </c>
      <c r="H163" s="35" t="s">
        <v>124</v>
      </c>
      <c r="I163" s="35" t="s">
        <v>0</v>
      </c>
      <c r="J163" s="38">
        <v>4165500</v>
      </c>
    </row>
    <row r="164" spans="1:10" ht="36" x14ac:dyDescent="0.3">
      <c r="A164" s="95" t="s">
        <v>164</v>
      </c>
      <c r="B164" s="35" t="s">
        <v>128</v>
      </c>
      <c r="C164" s="35" t="s">
        <v>3</v>
      </c>
      <c r="D164" s="35" t="s">
        <v>42</v>
      </c>
      <c r="E164" s="35" t="s">
        <v>125</v>
      </c>
      <c r="F164" s="35" t="s">
        <v>2</v>
      </c>
      <c r="G164" s="35" t="s">
        <v>7</v>
      </c>
      <c r="H164" s="35" t="s">
        <v>6</v>
      </c>
      <c r="I164" s="35" t="s">
        <v>5</v>
      </c>
      <c r="J164" s="38">
        <f>J165</f>
        <v>2247544.1800000002</v>
      </c>
    </row>
    <row r="165" spans="1:10" ht="54" x14ac:dyDescent="0.3">
      <c r="A165" s="95" t="s">
        <v>165</v>
      </c>
      <c r="B165" s="35" t="s">
        <v>128</v>
      </c>
      <c r="C165" s="35" t="s">
        <v>3</v>
      </c>
      <c r="D165" s="35" t="s">
        <v>42</v>
      </c>
      <c r="E165" s="35" t="s">
        <v>125</v>
      </c>
      <c r="F165" s="35" t="s">
        <v>2</v>
      </c>
      <c r="G165" s="35" t="s">
        <v>1</v>
      </c>
      <c r="H165" s="35" t="s">
        <v>6</v>
      </c>
      <c r="I165" s="35" t="s">
        <v>5</v>
      </c>
      <c r="J165" s="38">
        <f>J166</f>
        <v>2247544.1800000002</v>
      </c>
    </row>
    <row r="166" spans="1:10" ht="18" x14ac:dyDescent="0.3">
      <c r="A166" s="95" t="s">
        <v>126</v>
      </c>
      <c r="B166" s="35" t="s">
        <v>128</v>
      </c>
      <c r="C166" s="35" t="s">
        <v>3</v>
      </c>
      <c r="D166" s="35" t="s">
        <v>42</v>
      </c>
      <c r="E166" s="35" t="s">
        <v>125</v>
      </c>
      <c r="F166" s="35" t="s">
        <v>2</v>
      </c>
      <c r="G166" s="35" t="s">
        <v>1</v>
      </c>
      <c r="H166" s="35" t="s">
        <v>127</v>
      </c>
      <c r="I166" s="35" t="s">
        <v>5</v>
      </c>
      <c r="J166" s="38">
        <f>J167</f>
        <v>2247544.1800000002</v>
      </c>
    </row>
    <row r="167" spans="1:10" ht="36" x14ac:dyDescent="0.3">
      <c r="A167" s="95" t="s">
        <v>25</v>
      </c>
      <c r="B167" s="35" t="s">
        <v>128</v>
      </c>
      <c r="C167" s="35" t="s">
        <v>3</v>
      </c>
      <c r="D167" s="35" t="s">
        <v>42</v>
      </c>
      <c r="E167" s="35" t="s">
        <v>125</v>
      </c>
      <c r="F167" s="35" t="s">
        <v>2</v>
      </c>
      <c r="G167" s="35" t="s">
        <v>1</v>
      </c>
      <c r="H167" s="35" t="s">
        <v>127</v>
      </c>
      <c r="I167" s="35" t="s">
        <v>0</v>
      </c>
      <c r="J167" s="38">
        <v>2247544.1800000002</v>
      </c>
    </row>
    <row r="168" spans="1:10" ht="18" x14ac:dyDescent="0.3">
      <c r="A168" s="95" t="s">
        <v>18</v>
      </c>
      <c r="B168" s="35" t="s">
        <v>128</v>
      </c>
      <c r="C168" s="35" t="s">
        <v>3</v>
      </c>
      <c r="D168" s="35" t="s">
        <v>42</v>
      </c>
      <c r="E168" s="35" t="s">
        <v>11</v>
      </c>
      <c r="F168" s="35" t="s">
        <v>2</v>
      </c>
      <c r="G168" s="35" t="s">
        <v>7</v>
      </c>
      <c r="H168" s="35" t="s">
        <v>6</v>
      </c>
      <c r="I168" s="35" t="s">
        <v>5</v>
      </c>
      <c r="J168" s="38">
        <f>J169</f>
        <v>672321.6</v>
      </c>
    </row>
    <row r="169" spans="1:10" ht="18" x14ac:dyDescent="0.3">
      <c r="A169" s="100" t="s">
        <v>103</v>
      </c>
      <c r="B169" s="35" t="s">
        <v>128</v>
      </c>
      <c r="C169" s="35" t="s">
        <v>3</v>
      </c>
      <c r="D169" s="35" t="s">
        <v>42</v>
      </c>
      <c r="E169" s="35" t="s">
        <v>11</v>
      </c>
      <c r="F169" s="35" t="s">
        <v>2</v>
      </c>
      <c r="G169" s="35" t="s">
        <v>40</v>
      </c>
      <c r="H169" s="35" t="s">
        <v>6</v>
      </c>
      <c r="I169" s="35" t="s">
        <v>5</v>
      </c>
      <c r="J169" s="38">
        <f>J170</f>
        <v>672321.6</v>
      </c>
    </row>
    <row r="170" spans="1:10" ht="18" x14ac:dyDescent="0.3">
      <c r="A170" s="100" t="s">
        <v>96</v>
      </c>
      <c r="B170" s="35" t="s">
        <v>128</v>
      </c>
      <c r="C170" s="35" t="s">
        <v>3</v>
      </c>
      <c r="D170" s="35" t="s">
        <v>42</v>
      </c>
      <c r="E170" s="35" t="s">
        <v>11</v>
      </c>
      <c r="F170" s="35" t="s">
        <v>2</v>
      </c>
      <c r="G170" s="35" t="s">
        <v>40</v>
      </c>
      <c r="H170" s="35" t="s">
        <v>95</v>
      </c>
      <c r="I170" s="35" t="s">
        <v>5</v>
      </c>
      <c r="J170" s="38">
        <f>J171</f>
        <v>672321.6</v>
      </c>
    </row>
    <row r="171" spans="1:10" ht="36" x14ac:dyDescent="0.3">
      <c r="A171" s="95" t="s">
        <v>25</v>
      </c>
      <c r="B171" s="35" t="s">
        <v>128</v>
      </c>
      <c r="C171" s="35" t="s">
        <v>3</v>
      </c>
      <c r="D171" s="35" t="s">
        <v>42</v>
      </c>
      <c r="E171" s="35" t="s">
        <v>11</v>
      </c>
      <c r="F171" s="35" t="s">
        <v>2</v>
      </c>
      <c r="G171" s="35" t="s">
        <v>40</v>
      </c>
      <c r="H171" s="35" t="s">
        <v>95</v>
      </c>
      <c r="I171" s="35" t="s">
        <v>0</v>
      </c>
      <c r="J171" s="38">
        <v>672321.6</v>
      </c>
    </row>
    <row r="172" spans="1:10" ht="21.75" customHeight="1" x14ac:dyDescent="0.3">
      <c r="A172" s="102" t="s">
        <v>19</v>
      </c>
      <c r="B172" s="36" t="s">
        <v>128</v>
      </c>
      <c r="C172" s="36" t="s">
        <v>3</v>
      </c>
      <c r="D172" s="36" t="s">
        <v>3</v>
      </c>
      <c r="E172" s="36" t="s">
        <v>7</v>
      </c>
      <c r="F172" s="36" t="s">
        <v>2</v>
      </c>
      <c r="G172" s="36" t="s">
        <v>7</v>
      </c>
      <c r="H172" s="36" t="s">
        <v>6</v>
      </c>
      <c r="I172" s="36" t="s">
        <v>5</v>
      </c>
      <c r="J172" s="37">
        <f>J173+J181</f>
        <v>14028304.170000002</v>
      </c>
    </row>
    <row r="173" spans="1:10" ht="54" x14ac:dyDescent="0.3">
      <c r="A173" s="95" t="s">
        <v>197</v>
      </c>
      <c r="B173" s="35" t="s">
        <v>128</v>
      </c>
      <c r="C173" s="35" t="s">
        <v>3</v>
      </c>
      <c r="D173" s="35" t="s">
        <v>3</v>
      </c>
      <c r="E173" s="35" t="s">
        <v>42</v>
      </c>
      <c r="F173" s="35" t="s">
        <v>2</v>
      </c>
      <c r="G173" s="35" t="s">
        <v>7</v>
      </c>
      <c r="H173" s="35" t="s">
        <v>6</v>
      </c>
      <c r="I173" s="35" t="s">
        <v>5</v>
      </c>
      <c r="J173" s="38">
        <f>J174</f>
        <v>11679315.300000001</v>
      </c>
    </row>
    <row r="174" spans="1:10" ht="40.5" customHeight="1" x14ac:dyDescent="0.3">
      <c r="A174" s="107" t="s">
        <v>198</v>
      </c>
      <c r="B174" s="35" t="s">
        <v>128</v>
      </c>
      <c r="C174" s="35" t="s">
        <v>3</v>
      </c>
      <c r="D174" s="35" t="s">
        <v>3</v>
      </c>
      <c r="E174" s="35" t="s">
        <v>42</v>
      </c>
      <c r="F174" s="35" t="s">
        <v>201</v>
      </c>
      <c r="G174" s="35" t="s">
        <v>7</v>
      </c>
      <c r="H174" s="35" t="s">
        <v>6</v>
      </c>
      <c r="I174" s="35" t="s">
        <v>5</v>
      </c>
      <c r="J174" s="38">
        <f>J175+J178</f>
        <v>11679315.300000001</v>
      </c>
    </row>
    <row r="175" spans="1:10" ht="54" x14ac:dyDescent="0.3">
      <c r="A175" s="93" t="s">
        <v>206</v>
      </c>
      <c r="B175" s="35" t="s">
        <v>128</v>
      </c>
      <c r="C175" s="35" t="s">
        <v>3</v>
      </c>
      <c r="D175" s="35" t="s">
        <v>3</v>
      </c>
      <c r="E175" s="35" t="s">
        <v>42</v>
      </c>
      <c r="F175" s="35" t="s">
        <v>201</v>
      </c>
      <c r="G175" s="35" t="s">
        <v>1</v>
      </c>
      <c r="H175" s="35" t="s">
        <v>6</v>
      </c>
      <c r="I175" s="35" t="s">
        <v>5</v>
      </c>
      <c r="J175" s="38">
        <f>J176</f>
        <v>11673315.300000001</v>
      </c>
    </row>
    <row r="176" spans="1:10" ht="18" x14ac:dyDescent="0.3">
      <c r="A176" s="95" t="s">
        <v>199</v>
      </c>
      <c r="B176" s="35" t="s">
        <v>128</v>
      </c>
      <c r="C176" s="35" t="s">
        <v>3</v>
      </c>
      <c r="D176" s="35" t="s">
        <v>3</v>
      </c>
      <c r="E176" s="35" t="s">
        <v>42</v>
      </c>
      <c r="F176" s="35" t="s">
        <v>201</v>
      </c>
      <c r="G176" s="35" t="s">
        <v>1</v>
      </c>
      <c r="H176" s="35" t="s">
        <v>202</v>
      </c>
      <c r="I176" s="35" t="s">
        <v>5</v>
      </c>
      <c r="J176" s="38">
        <f>J177</f>
        <v>11673315.300000001</v>
      </c>
    </row>
    <row r="177" spans="1:13" ht="36" x14ac:dyDescent="0.3">
      <c r="A177" s="95" t="s">
        <v>200</v>
      </c>
      <c r="B177" s="35" t="s">
        <v>128</v>
      </c>
      <c r="C177" s="35" t="s">
        <v>3</v>
      </c>
      <c r="D177" s="35" t="s">
        <v>3</v>
      </c>
      <c r="E177" s="35" t="s">
        <v>42</v>
      </c>
      <c r="F177" s="35" t="s">
        <v>201</v>
      </c>
      <c r="G177" s="35" t="s">
        <v>1</v>
      </c>
      <c r="H177" s="35" t="s">
        <v>202</v>
      </c>
      <c r="I177" s="35" t="s">
        <v>39</v>
      </c>
      <c r="J177" s="38">
        <v>11673315.300000001</v>
      </c>
      <c r="L177" s="5">
        <v>9800000</v>
      </c>
      <c r="M177" s="5">
        <v>1400000</v>
      </c>
    </row>
    <row r="178" spans="1:13" ht="18" x14ac:dyDescent="0.3">
      <c r="A178" s="100" t="s">
        <v>103</v>
      </c>
      <c r="B178" s="35" t="s">
        <v>128</v>
      </c>
      <c r="C178" s="35" t="s">
        <v>3</v>
      </c>
      <c r="D178" s="35" t="s">
        <v>3</v>
      </c>
      <c r="E178" s="35" t="s">
        <v>42</v>
      </c>
      <c r="F178" s="35" t="s">
        <v>201</v>
      </c>
      <c r="G178" s="35" t="s">
        <v>40</v>
      </c>
      <c r="H178" s="35" t="s">
        <v>6</v>
      </c>
      <c r="I178" s="35" t="s">
        <v>5</v>
      </c>
      <c r="J178" s="38">
        <f>J179</f>
        <v>6000</v>
      </c>
    </row>
    <row r="179" spans="1:13" ht="18" x14ac:dyDescent="0.3">
      <c r="A179" s="95" t="s">
        <v>226</v>
      </c>
      <c r="B179" s="35" t="s">
        <v>128</v>
      </c>
      <c r="C179" s="35" t="s">
        <v>3</v>
      </c>
      <c r="D179" s="35" t="s">
        <v>3</v>
      </c>
      <c r="E179" s="35" t="s">
        <v>42</v>
      </c>
      <c r="F179" s="35" t="s">
        <v>201</v>
      </c>
      <c r="G179" s="35" t="s">
        <v>40</v>
      </c>
      <c r="H179" s="35" t="s">
        <v>224</v>
      </c>
      <c r="I179" s="35" t="s">
        <v>5</v>
      </c>
      <c r="J179" s="38">
        <f>J180</f>
        <v>6000</v>
      </c>
    </row>
    <row r="180" spans="1:13" ht="36" x14ac:dyDescent="0.3">
      <c r="A180" s="95" t="s">
        <v>200</v>
      </c>
      <c r="B180" s="35" t="s">
        <v>128</v>
      </c>
      <c r="C180" s="35" t="s">
        <v>3</v>
      </c>
      <c r="D180" s="35" t="s">
        <v>3</v>
      </c>
      <c r="E180" s="35" t="s">
        <v>42</v>
      </c>
      <c r="F180" s="35" t="s">
        <v>201</v>
      </c>
      <c r="G180" s="35" t="s">
        <v>40</v>
      </c>
      <c r="H180" s="35" t="s">
        <v>224</v>
      </c>
      <c r="I180" s="35" t="s">
        <v>39</v>
      </c>
      <c r="J180" s="38">
        <v>6000</v>
      </c>
    </row>
    <row r="181" spans="1:13" ht="18" x14ac:dyDescent="0.3">
      <c r="A181" s="95" t="s">
        <v>18</v>
      </c>
      <c r="B181" s="35" t="s">
        <v>128</v>
      </c>
      <c r="C181" s="35" t="s">
        <v>3</v>
      </c>
      <c r="D181" s="35" t="s">
        <v>3</v>
      </c>
      <c r="E181" s="35" t="s">
        <v>11</v>
      </c>
      <c r="F181" s="35" t="s">
        <v>2</v>
      </c>
      <c r="G181" s="35" t="s">
        <v>7</v>
      </c>
      <c r="H181" s="35" t="s">
        <v>6</v>
      </c>
      <c r="I181" s="35" t="s">
        <v>5</v>
      </c>
      <c r="J181" s="38">
        <f>J182</f>
        <v>2348988.87</v>
      </c>
    </row>
    <row r="182" spans="1:13" ht="54" x14ac:dyDescent="0.3">
      <c r="A182" s="100" t="s">
        <v>117</v>
      </c>
      <c r="B182" s="32">
        <v>802</v>
      </c>
      <c r="C182" s="33" t="s">
        <v>3</v>
      </c>
      <c r="D182" s="35" t="s">
        <v>3</v>
      </c>
      <c r="E182" s="35" t="s">
        <v>11</v>
      </c>
      <c r="F182" s="35" t="s">
        <v>2</v>
      </c>
      <c r="G182" s="35" t="s">
        <v>29</v>
      </c>
      <c r="H182" s="35" t="s">
        <v>6</v>
      </c>
      <c r="I182" s="35" t="s">
        <v>5</v>
      </c>
      <c r="J182" s="34">
        <f>J185+J183</f>
        <v>2348988.87</v>
      </c>
    </row>
    <row r="183" spans="1:13" ht="63" customHeight="1" x14ac:dyDescent="0.3">
      <c r="A183" s="100" t="s">
        <v>217</v>
      </c>
      <c r="B183" s="32">
        <v>802</v>
      </c>
      <c r="C183" s="33" t="s">
        <v>3</v>
      </c>
      <c r="D183" s="35" t="s">
        <v>3</v>
      </c>
      <c r="E183" s="35" t="s">
        <v>11</v>
      </c>
      <c r="F183" s="35" t="s">
        <v>2</v>
      </c>
      <c r="G183" s="35" t="s">
        <v>29</v>
      </c>
      <c r="H183" s="35" t="s">
        <v>94</v>
      </c>
      <c r="I183" s="35" t="s">
        <v>5</v>
      </c>
      <c r="J183" s="34">
        <f>J184</f>
        <v>1198988.8700000001</v>
      </c>
    </row>
    <row r="184" spans="1:13" ht="18" x14ac:dyDescent="0.3">
      <c r="A184" s="100" t="s">
        <v>12</v>
      </c>
      <c r="B184" s="32">
        <v>802</v>
      </c>
      <c r="C184" s="33" t="s">
        <v>3</v>
      </c>
      <c r="D184" s="35" t="s">
        <v>3</v>
      </c>
      <c r="E184" s="35" t="s">
        <v>11</v>
      </c>
      <c r="F184" s="35" t="s">
        <v>2</v>
      </c>
      <c r="G184" s="35" t="s">
        <v>29</v>
      </c>
      <c r="H184" s="35" t="s">
        <v>94</v>
      </c>
      <c r="I184" s="35" t="s">
        <v>9</v>
      </c>
      <c r="J184" s="34">
        <v>1198988.8700000001</v>
      </c>
    </row>
    <row r="185" spans="1:13" ht="54" x14ac:dyDescent="0.3">
      <c r="A185" s="100" t="s">
        <v>218</v>
      </c>
      <c r="B185" s="32">
        <v>802</v>
      </c>
      <c r="C185" s="33" t="s">
        <v>3</v>
      </c>
      <c r="D185" s="35" t="s">
        <v>3</v>
      </c>
      <c r="E185" s="35" t="s">
        <v>11</v>
      </c>
      <c r="F185" s="35" t="s">
        <v>2</v>
      </c>
      <c r="G185" s="35" t="s">
        <v>29</v>
      </c>
      <c r="H185" s="35" t="s">
        <v>177</v>
      </c>
      <c r="I185" s="35" t="s">
        <v>5</v>
      </c>
      <c r="J185" s="34">
        <f>J186</f>
        <v>1150000</v>
      </c>
    </row>
    <row r="186" spans="1:13" ht="18" x14ac:dyDescent="0.3">
      <c r="A186" s="100" t="s">
        <v>12</v>
      </c>
      <c r="B186" s="32">
        <v>802</v>
      </c>
      <c r="C186" s="33" t="s">
        <v>3</v>
      </c>
      <c r="D186" s="35" t="s">
        <v>3</v>
      </c>
      <c r="E186" s="35" t="s">
        <v>11</v>
      </c>
      <c r="F186" s="35" t="s">
        <v>2</v>
      </c>
      <c r="G186" s="35" t="s">
        <v>29</v>
      </c>
      <c r="H186" s="35" t="s">
        <v>177</v>
      </c>
      <c r="I186" s="35" t="s">
        <v>9</v>
      </c>
      <c r="J186" s="34">
        <v>1150000</v>
      </c>
    </row>
    <row r="187" spans="1:13" ht="21" customHeight="1" x14ac:dyDescent="0.3">
      <c r="A187" s="104" t="s">
        <v>55</v>
      </c>
      <c r="B187" s="35" t="s">
        <v>128</v>
      </c>
      <c r="C187" s="30" t="s">
        <v>40</v>
      </c>
      <c r="D187" s="30" t="s">
        <v>7</v>
      </c>
      <c r="E187" s="30" t="s">
        <v>7</v>
      </c>
      <c r="F187" s="30" t="s">
        <v>2</v>
      </c>
      <c r="G187" s="30" t="s">
        <v>7</v>
      </c>
      <c r="H187" s="30" t="s">
        <v>6</v>
      </c>
      <c r="I187" s="30" t="s">
        <v>5</v>
      </c>
      <c r="J187" s="31">
        <f>J189</f>
        <v>50000</v>
      </c>
    </row>
    <row r="188" spans="1:13" ht="18" x14ac:dyDescent="0.3">
      <c r="A188" s="100" t="s">
        <v>56</v>
      </c>
      <c r="B188" s="35" t="s">
        <v>128</v>
      </c>
      <c r="C188" s="33" t="s">
        <v>40</v>
      </c>
      <c r="D188" s="33" t="s">
        <v>40</v>
      </c>
      <c r="E188" s="33" t="s">
        <v>7</v>
      </c>
      <c r="F188" s="33" t="s">
        <v>2</v>
      </c>
      <c r="G188" s="33" t="s">
        <v>7</v>
      </c>
      <c r="H188" s="33" t="s">
        <v>6</v>
      </c>
      <c r="I188" s="33" t="s">
        <v>5</v>
      </c>
      <c r="J188" s="31">
        <f>J189</f>
        <v>50000</v>
      </c>
    </row>
    <row r="189" spans="1:13" ht="18" x14ac:dyDescent="0.3">
      <c r="A189" s="95" t="s">
        <v>18</v>
      </c>
      <c r="B189" s="35" t="s">
        <v>128</v>
      </c>
      <c r="C189" s="33" t="s">
        <v>40</v>
      </c>
      <c r="D189" s="33" t="s">
        <v>40</v>
      </c>
      <c r="E189" s="33" t="s">
        <v>11</v>
      </c>
      <c r="F189" s="33" t="s">
        <v>2</v>
      </c>
      <c r="G189" s="33" t="s">
        <v>7</v>
      </c>
      <c r="H189" s="33" t="s">
        <v>6</v>
      </c>
      <c r="I189" s="33" t="s">
        <v>5</v>
      </c>
      <c r="J189" s="34">
        <f>J190</f>
        <v>50000</v>
      </c>
    </row>
    <row r="190" spans="1:13" ht="77.25" customHeight="1" x14ac:dyDescent="0.3">
      <c r="A190" s="94" t="s">
        <v>101</v>
      </c>
      <c r="B190" s="35" t="s">
        <v>128</v>
      </c>
      <c r="C190" s="33" t="s">
        <v>40</v>
      </c>
      <c r="D190" s="33" t="s">
        <v>40</v>
      </c>
      <c r="E190" s="33" t="s">
        <v>11</v>
      </c>
      <c r="F190" s="33" t="s">
        <v>2</v>
      </c>
      <c r="G190" s="33" t="s">
        <v>4</v>
      </c>
      <c r="H190" s="33" t="s">
        <v>6</v>
      </c>
      <c r="I190" s="33" t="s">
        <v>5</v>
      </c>
      <c r="J190" s="34">
        <f>J191</f>
        <v>50000</v>
      </c>
    </row>
    <row r="191" spans="1:13" ht="54" x14ac:dyDescent="0.3">
      <c r="A191" s="94" t="s">
        <v>136</v>
      </c>
      <c r="B191" s="35" t="s">
        <v>128</v>
      </c>
      <c r="C191" s="33" t="s">
        <v>40</v>
      </c>
      <c r="D191" s="33" t="s">
        <v>40</v>
      </c>
      <c r="E191" s="33" t="s">
        <v>11</v>
      </c>
      <c r="F191" s="33" t="s">
        <v>2</v>
      </c>
      <c r="G191" s="33" t="s">
        <v>4</v>
      </c>
      <c r="H191" s="33" t="s">
        <v>135</v>
      </c>
      <c r="I191" s="33" t="s">
        <v>5</v>
      </c>
      <c r="J191" s="34">
        <f>J192</f>
        <v>50000</v>
      </c>
    </row>
    <row r="192" spans="1:13" ht="18" x14ac:dyDescent="0.3">
      <c r="A192" s="95" t="s">
        <v>59</v>
      </c>
      <c r="B192" s="35" t="s">
        <v>128</v>
      </c>
      <c r="C192" s="33" t="s">
        <v>40</v>
      </c>
      <c r="D192" s="33" t="s">
        <v>40</v>
      </c>
      <c r="E192" s="33" t="s">
        <v>11</v>
      </c>
      <c r="F192" s="33" t="s">
        <v>2</v>
      </c>
      <c r="G192" s="33" t="s">
        <v>4</v>
      </c>
      <c r="H192" s="33" t="s">
        <v>135</v>
      </c>
      <c r="I192" s="33" t="s">
        <v>58</v>
      </c>
      <c r="J192" s="34">
        <v>50000</v>
      </c>
    </row>
    <row r="193" spans="1:11" ht="19.5" customHeight="1" x14ac:dyDescent="0.3">
      <c r="A193" s="104" t="s">
        <v>87</v>
      </c>
      <c r="B193" s="27">
        <v>802</v>
      </c>
      <c r="C193" s="30" t="s">
        <v>30</v>
      </c>
      <c r="D193" s="30" t="s">
        <v>7</v>
      </c>
      <c r="E193" s="30" t="s">
        <v>7</v>
      </c>
      <c r="F193" s="30" t="s">
        <v>2</v>
      </c>
      <c r="G193" s="30" t="s">
        <v>7</v>
      </c>
      <c r="H193" s="30" t="s">
        <v>6</v>
      </c>
      <c r="I193" s="30" t="s">
        <v>5</v>
      </c>
      <c r="J193" s="31">
        <f>J194</f>
        <v>1401935</v>
      </c>
    </row>
    <row r="194" spans="1:11" ht="18" x14ac:dyDescent="0.3">
      <c r="A194" s="100" t="s">
        <v>57</v>
      </c>
      <c r="B194" s="32">
        <v>802</v>
      </c>
      <c r="C194" s="33" t="s">
        <v>30</v>
      </c>
      <c r="D194" s="33" t="s">
        <v>1</v>
      </c>
      <c r="E194" s="33" t="s">
        <v>7</v>
      </c>
      <c r="F194" s="33" t="s">
        <v>2</v>
      </c>
      <c r="G194" s="33" t="s">
        <v>7</v>
      </c>
      <c r="H194" s="33" t="s">
        <v>6</v>
      </c>
      <c r="I194" s="33" t="s">
        <v>5</v>
      </c>
      <c r="J194" s="34">
        <f>J195</f>
        <v>1401935</v>
      </c>
    </row>
    <row r="195" spans="1:11" ht="18" x14ac:dyDescent="0.3">
      <c r="A195" s="95" t="s">
        <v>18</v>
      </c>
      <c r="B195" s="32">
        <v>802</v>
      </c>
      <c r="C195" s="33" t="s">
        <v>30</v>
      </c>
      <c r="D195" s="33" t="s">
        <v>1</v>
      </c>
      <c r="E195" s="33" t="s">
        <v>11</v>
      </c>
      <c r="F195" s="33" t="s">
        <v>2</v>
      </c>
      <c r="G195" s="33" t="s">
        <v>7</v>
      </c>
      <c r="H195" s="33" t="s">
        <v>6</v>
      </c>
      <c r="I195" s="33" t="s">
        <v>5</v>
      </c>
      <c r="J195" s="34">
        <f>J196</f>
        <v>1401935</v>
      </c>
    </row>
    <row r="196" spans="1:11" ht="75.75" customHeight="1" x14ac:dyDescent="0.3">
      <c r="A196" s="94" t="s">
        <v>101</v>
      </c>
      <c r="B196" s="32">
        <v>802</v>
      </c>
      <c r="C196" s="33" t="s">
        <v>30</v>
      </c>
      <c r="D196" s="33" t="s">
        <v>1</v>
      </c>
      <c r="E196" s="33" t="s">
        <v>11</v>
      </c>
      <c r="F196" s="33" t="s">
        <v>2</v>
      </c>
      <c r="G196" s="33" t="s">
        <v>4</v>
      </c>
      <c r="H196" s="33" t="s">
        <v>6</v>
      </c>
      <c r="I196" s="33" t="s">
        <v>5</v>
      </c>
      <c r="J196" s="34">
        <f>J197+J199</f>
        <v>1401935</v>
      </c>
    </row>
    <row r="197" spans="1:11" ht="54" x14ac:dyDescent="0.3">
      <c r="A197" s="94" t="s">
        <v>137</v>
      </c>
      <c r="B197" s="32">
        <v>802</v>
      </c>
      <c r="C197" s="33" t="s">
        <v>30</v>
      </c>
      <c r="D197" s="33" t="s">
        <v>1</v>
      </c>
      <c r="E197" s="33" t="s">
        <v>11</v>
      </c>
      <c r="F197" s="33" t="s">
        <v>2</v>
      </c>
      <c r="G197" s="33" t="s">
        <v>4</v>
      </c>
      <c r="H197" s="33" t="s">
        <v>139</v>
      </c>
      <c r="I197" s="33" t="s">
        <v>5</v>
      </c>
      <c r="J197" s="34">
        <f>J198</f>
        <v>170000</v>
      </c>
    </row>
    <row r="198" spans="1:11" ht="18" x14ac:dyDescent="0.3">
      <c r="A198" s="95" t="s">
        <v>59</v>
      </c>
      <c r="B198" s="32">
        <v>802</v>
      </c>
      <c r="C198" s="33" t="s">
        <v>30</v>
      </c>
      <c r="D198" s="33" t="s">
        <v>1</v>
      </c>
      <c r="E198" s="33" t="s">
        <v>11</v>
      </c>
      <c r="F198" s="33" t="s">
        <v>2</v>
      </c>
      <c r="G198" s="33" t="s">
        <v>4</v>
      </c>
      <c r="H198" s="33" t="s">
        <v>139</v>
      </c>
      <c r="I198" s="33" t="s">
        <v>58</v>
      </c>
      <c r="J198" s="34">
        <v>170000</v>
      </c>
    </row>
    <row r="199" spans="1:11" ht="72" x14ac:dyDescent="0.3">
      <c r="A199" s="94" t="s">
        <v>138</v>
      </c>
      <c r="B199" s="32">
        <v>802</v>
      </c>
      <c r="C199" s="33" t="s">
        <v>30</v>
      </c>
      <c r="D199" s="33" t="s">
        <v>1</v>
      </c>
      <c r="E199" s="33" t="s">
        <v>11</v>
      </c>
      <c r="F199" s="33" t="s">
        <v>2</v>
      </c>
      <c r="G199" s="33" t="s">
        <v>4</v>
      </c>
      <c r="H199" s="33" t="s">
        <v>140</v>
      </c>
      <c r="I199" s="33" t="s">
        <v>5</v>
      </c>
      <c r="J199" s="34">
        <f>J200</f>
        <v>1231935</v>
      </c>
    </row>
    <row r="200" spans="1:11" ht="18" x14ac:dyDescent="0.3">
      <c r="A200" s="95" t="s">
        <v>59</v>
      </c>
      <c r="B200" s="32">
        <v>802</v>
      </c>
      <c r="C200" s="33" t="s">
        <v>30</v>
      </c>
      <c r="D200" s="33" t="s">
        <v>1</v>
      </c>
      <c r="E200" s="33" t="s">
        <v>11</v>
      </c>
      <c r="F200" s="33" t="s">
        <v>2</v>
      </c>
      <c r="G200" s="33" t="s">
        <v>4</v>
      </c>
      <c r="H200" s="33" t="s">
        <v>140</v>
      </c>
      <c r="I200" s="33" t="s">
        <v>58</v>
      </c>
      <c r="J200" s="34">
        <v>1231935</v>
      </c>
    </row>
    <row r="201" spans="1:11" s="22" customFormat="1" x14ac:dyDescent="0.3">
      <c r="A201" s="104" t="s">
        <v>44</v>
      </c>
      <c r="B201" s="27">
        <v>802</v>
      </c>
      <c r="C201" s="30" t="s">
        <v>36</v>
      </c>
      <c r="D201" s="30" t="s">
        <v>7</v>
      </c>
      <c r="E201" s="30" t="s">
        <v>7</v>
      </c>
      <c r="F201" s="30" t="s">
        <v>2</v>
      </c>
      <c r="G201" s="30" t="s">
        <v>7</v>
      </c>
      <c r="H201" s="30" t="s">
        <v>6</v>
      </c>
      <c r="I201" s="30" t="s">
        <v>5</v>
      </c>
      <c r="J201" s="31">
        <f>J202</f>
        <v>1047400.73</v>
      </c>
    </row>
    <row r="202" spans="1:11" ht="18" x14ac:dyDescent="0.3">
      <c r="A202" s="91" t="s">
        <v>43</v>
      </c>
      <c r="B202" s="32">
        <v>802</v>
      </c>
      <c r="C202" s="33" t="s">
        <v>36</v>
      </c>
      <c r="D202" s="33" t="s">
        <v>42</v>
      </c>
      <c r="E202" s="33" t="s">
        <v>7</v>
      </c>
      <c r="F202" s="33" t="s">
        <v>2</v>
      </c>
      <c r="G202" s="33" t="s">
        <v>7</v>
      </c>
      <c r="H202" s="33" t="s">
        <v>6</v>
      </c>
      <c r="I202" s="33" t="s">
        <v>5</v>
      </c>
      <c r="J202" s="34">
        <f>J203</f>
        <v>1047400.73</v>
      </c>
    </row>
    <row r="203" spans="1:11" ht="18" x14ac:dyDescent="0.3">
      <c r="A203" s="93" t="s">
        <v>18</v>
      </c>
      <c r="B203" s="32">
        <v>802</v>
      </c>
      <c r="C203" s="33">
        <v>10</v>
      </c>
      <c r="D203" s="33" t="s">
        <v>42</v>
      </c>
      <c r="E203" s="33" t="s">
        <v>11</v>
      </c>
      <c r="F203" s="33" t="s">
        <v>2</v>
      </c>
      <c r="G203" s="33" t="s">
        <v>7</v>
      </c>
      <c r="H203" s="33" t="s">
        <v>6</v>
      </c>
      <c r="I203" s="33" t="s">
        <v>5</v>
      </c>
      <c r="J203" s="34">
        <f>J204+J208+J210</f>
        <v>1047400.73</v>
      </c>
    </row>
    <row r="204" spans="1:11" ht="18" x14ac:dyDescent="0.3">
      <c r="A204" s="92" t="s">
        <v>89</v>
      </c>
      <c r="B204" s="32">
        <v>802</v>
      </c>
      <c r="C204" s="33">
        <v>10</v>
      </c>
      <c r="D204" s="33" t="s">
        <v>42</v>
      </c>
      <c r="E204" s="33" t="s">
        <v>11</v>
      </c>
      <c r="F204" s="33" t="s">
        <v>2</v>
      </c>
      <c r="G204" s="33" t="s">
        <v>40</v>
      </c>
      <c r="H204" s="33" t="s">
        <v>6</v>
      </c>
      <c r="I204" s="33" t="s">
        <v>5</v>
      </c>
      <c r="J204" s="34">
        <f>J205</f>
        <v>893800.73</v>
      </c>
    </row>
    <row r="205" spans="1:11" ht="18" x14ac:dyDescent="0.3">
      <c r="A205" s="100" t="s">
        <v>130</v>
      </c>
      <c r="B205" s="32">
        <v>802</v>
      </c>
      <c r="C205" s="33">
        <v>10</v>
      </c>
      <c r="D205" s="33" t="s">
        <v>42</v>
      </c>
      <c r="E205" s="33" t="s">
        <v>11</v>
      </c>
      <c r="F205" s="33" t="s">
        <v>2</v>
      </c>
      <c r="G205" s="33" t="s">
        <v>40</v>
      </c>
      <c r="H205" s="33" t="s">
        <v>129</v>
      </c>
      <c r="I205" s="33" t="s">
        <v>5</v>
      </c>
      <c r="J205" s="34">
        <f>J206+J207</f>
        <v>893800.73</v>
      </c>
    </row>
    <row r="206" spans="1:11" ht="18" x14ac:dyDescent="0.3">
      <c r="A206" s="95" t="s">
        <v>12</v>
      </c>
      <c r="B206" s="32">
        <v>802</v>
      </c>
      <c r="C206" s="33">
        <v>10</v>
      </c>
      <c r="D206" s="33" t="s">
        <v>42</v>
      </c>
      <c r="E206" s="33" t="s">
        <v>11</v>
      </c>
      <c r="F206" s="33" t="s">
        <v>2</v>
      </c>
      <c r="G206" s="33" t="s">
        <v>40</v>
      </c>
      <c r="H206" s="33" t="s">
        <v>129</v>
      </c>
      <c r="I206" s="33" t="s">
        <v>0</v>
      </c>
      <c r="J206" s="34">
        <v>390532.23</v>
      </c>
      <c r="K206" s="5">
        <v>409913.23</v>
      </c>
    </row>
    <row r="207" spans="1:11" ht="18" x14ac:dyDescent="0.3">
      <c r="A207" s="100" t="s">
        <v>38</v>
      </c>
      <c r="B207" s="32">
        <v>802</v>
      </c>
      <c r="C207" s="33">
        <v>10</v>
      </c>
      <c r="D207" s="33" t="s">
        <v>42</v>
      </c>
      <c r="E207" s="33" t="s">
        <v>11</v>
      </c>
      <c r="F207" s="33" t="s">
        <v>2</v>
      </c>
      <c r="G207" s="33" t="s">
        <v>40</v>
      </c>
      <c r="H207" s="33" t="s">
        <v>129</v>
      </c>
      <c r="I207" s="33" t="s">
        <v>37</v>
      </c>
      <c r="J207" s="34">
        <v>503268.5</v>
      </c>
    </row>
    <row r="208" spans="1:11" ht="77.25" customHeight="1" x14ac:dyDescent="0.3">
      <c r="A208" s="100" t="s">
        <v>131</v>
      </c>
      <c r="B208" s="32">
        <v>802</v>
      </c>
      <c r="C208" s="33" t="s">
        <v>36</v>
      </c>
      <c r="D208" s="33" t="s">
        <v>42</v>
      </c>
      <c r="E208" s="33" t="s">
        <v>11</v>
      </c>
      <c r="F208" s="33" t="s">
        <v>2</v>
      </c>
      <c r="G208" s="33" t="s">
        <v>40</v>
      </c>
      <c r="H208" s="33" t="s">
        <v>133</v>
      </c>
      <c r="I208" s="33" t="s">
        <v>5</v>
      </c>
      <c r="J208" s="34">
        <f>J209</f>
        <v>0</v>
      </c>
    </row>
    <row r="209" spans="1:10" ht="38.25" customHeight="1" x14ac:dyDescent="0.3">
      <c r="A209" s="100" t="s">
        <v>132</v>
      </c>
      <c r="B209" s="32">
        <v>802</v>
      </c>
      <c r="C209" s="33" t="s">
        <v>36</v>
      </c>
      <c r="D209" s="33" t="s">
        <v>42</v>
      </c>
      <c r="E209" s="33" t="s">
        <v>11</v>
      </c>
      <c r="F209" s="33" t="s">
        <v>2</v>
      </c>
      <c r="G209" s="33" t="s">
        <v>40</v>
      </c>
      <c r="H209" s="33" t="s">
        <v>133</v>
      </c>
      <c r="I209" s="33" t="s">
        <v>39</v>
      </c>
      <c r="J209" s="34">
        <v>0</v>
      </c>
    </row>
    <row r="210" spans="1:10" ht="38.25" customHeight="1" x14ac:dyDescent="0.3">
      <c r="A210" s="100" t="s">
        <v>134</v>
      </c>
      <c r="B210" s="32">
        <v>802</v>
      </c>
      <c r="C210" s="33" t="s">
        <v>36</v>
      </c>
      <c r="D210" s="33" t="s">
        <v>42</v>
      </c>
      <c r="E210" s="33" t="s">
        <v>11</v>
      </c>
      <c r="F210" s="33" t="s">
        <v>2</v>
      </c>
      <c r="G210" s="33" t="s">
        <v>41</v>
      </c>
      <c r="H210" s="33" t="s">
        <v>6</v>
      </c>
      <c r="I210" s="33" t="s">
        <v>5</v>
      </c>
      <c r="J210" s="34">
        <f>J211</f>
        <v>153600</v>
      </c>
    </row>
    <row r="211" spans="1:10" ht="39.75" customHeight="1" x14ac:dyDescent="0.3">
      <c r="A211" s="100" t="s">
        <v>53</v>
      </c>
      <c r="B211" s="32">
        <v>802</v>
      </c>
      <c r="C211" s="33" t="s">
        <v>36</v>
      </c>
      <c r="D211" s="33" t="s">
        <v>42</v>
      </c>
      <c r="E211" s="33" t="s">
        <v>11</v>
      </c>
      <c r="F211" s="33" t="s">
        <v>2</v>
      </c>
      <c r="G211" s="33" t="s">
        <v>41</v>
      </c>
      <c r="H211" s="33" t="s">
        <v>52</v>
      </c>
      <c r="I211" s="33" t="s">
        <v>5</v>
      </c>
      <c r="J211" s="34">
        <f>J212</f>
        <v>153600</v>
      </c>
    </row>
    <row r="212" spans="1:10" ht="21" customHeight="1" x14ac:dyDescent="0.3">
      <c r="A212" s="100" t="s">
        <v>38</v>
      </c>
      <c r="B212" s="32">
        <v>802</v>
      </c>
      <c r="C212" s="33" t="s">
        <v>36</v>
      </c>
      <c r="D212" s="33" t="s">
        <v>42</v>
      </c>
      <c r="E212" s="33" t="s">
        <v>11</v>
      </c>
      <c r="F212" s="33" t="s">
        <v>2</v>
      </c>
      <c r="G212" s="33" t="s">
        <v>41</v>
      </c>
      <c r="H212" s="33" t="s">
        <v>52</v>
      </c>
      <c r="I212" s="33" t="s">
        <v>37</v>
      </c>
      <c r="J212" s="34">
        <v>153600</v>
      </c>
    </row>
    <row r="213" spans="1:10" ht="21" customHeight="1" x14ac:dyDescent="0.3">
      <c r="A213" s="104" t="s">
        <v>8</v>
      </c>
      <c r="B213" s="27">
        <v>802</v>
      </c>
      <c r="C213" s="30" t="s">
        <v>4</v>
      </c>
      <c r="D213" s="30" t="s">
        <v>7</v>
      </c>
      <c r="E213" s="30" t="s">
        <v>7</v>
      </c>
      <c r="F213" s="30" t="s">
        <v>2</v>
      </c>
      <c r="G213" s="30" t="s">
        <v>7</v>
      </c>
      <c r="H213" s="30" t="s">
        <v>6</v>
      </c>
      <c r="I213" s="30" t="s">
        <v>5</v>
      </c>
      <c r="J213" s="31">
        <f t="shared" ref="J213:J217" si="1">J214</f>
        <v>2200000</v>
      </c>
    </row>
    <row r="214" spans="1:10" ht="22.5" customHeight="1" x14ac:dyDescent="0.3">
      <c r="A214" s="100" t="s">
        <v>34</v>
      </c>
      <c r="B214" s="32">
        <v>802</v>
      </c>
      <c r="C214" s="33" t="s">
        <v>4</v>
      </c>
      <c r="D214" s="33" t="s">
        <v>20</v>
      </c>
      <c r="E214" s="33" t="s">
        <v>7</v>
      </c>
      <c r="F214" s="33" t="s">
        <v>2</v>
      </c>
      <c r="G214" s="33" t="s">
        <v>7</v>
      </c>
      <c r="H214" s="33" t="s">
        <v>6</v>
      </c>
      <c r="I214" s="33" t="s">
        <v>5</v>
      </c>
      <c r="J214" s="34">
        <f t="shared" si="1"/>
        <v>2200000</v>
      </c>
    </row>
    <row r="215" spans="1:10" ht="21.75" customHeight="1" x14ac:dyDescent="0.3">
      <c r="A215" s="100" t="s">
        <v>18</v>
      </c>
      <c r="B215" s="32">
        <v>802</v>
      </c>
      <c r="C215" s="33" t="s">
        <v>4</v>
      </c>
      <c r="D215" s="33" t="s">
        <v>20</v>
      </c>
      <c r="E215" s="33" t="s">
        <v>11</v>
      </c>
      <c r="F215" s="33" t="s">
        <v>2</v>
      </c>
      <c r="G215" s="33" t="s">
        <v>7</v>
      </c>
      <c r="H215" s="33" t="s">
        <v>6</v>
      </c>
      <c r="I215" s="33" t="s">
        <v>5</v>
      </c>
      <c r="J215" s="34">
        <f t="shared" si="1"/>
        <v>2200000</v>
      </c>
    </row>
    <row r="216" spans="1:10" ht="78.75" customHeight="1" x14ac:dyDescent="0.3">
      <c r="A216" s="94" t="s">
        <v>101</v>
      </c>
      <c r="B216" s="32">
        <v>802</v>
      </c>
      <c r="C216" s="33" t="s">
        <v>4</v>
      </c>
      <c r="D216" s="33" t="s">
        <v>20</v>
      </c>
      <c r="E216" s="33" t="s">
        <v>11</v>
      </c>
      <c r="F216" s="33" t="s">
        <v>2</v>
      </c>
      <c r="G216" s="33" t="s">
        <v>4</v>
      </c>
      <c r="H216" s="33" t="s">
        <v>6</v>
      </c>
      <c r="I216" s="33" t="s">
        <v>5</v>
      </c>
      <c r="J216" s="34">
        <f t="shared" si="1"/>
        <v>2200000</v>
      </c>
    </row>
    <row r="217" spans="1:10" ht="96.75" customHeight="1" x14ac:dyDescent="0.3">
      <c r="A217" s="94" t="s">
        <v>155</v>
      </c>
      <c r="B217" s="32">
        <v>802</v>
      </c>
      <c r="C217" s="33" t="s">
        <v>4</v>
      </c>
      <c r="D217" s="33" t="s">
        <v>20</v>
      </c>
      <c r="E217" s="33" t="s">
        <v>11</v>
      </c>
      <c r="F217" s="33" t="s">
        <v>2</v>
      </c>
      <c r="G217" s="33" t="s">
        <v>4</v>
      </c>
      <c r="H217" s="33" t="s">
        <v>156</v>
      </c>
      <c r="I217" s="33" t="s">
        <v>5</v>
      </c>
      <c r="J217" s="34">
        <f t="shared" si="1"/>
        <v>2200000</v>
      </c>
    </row>
    <row r="218" spans="1:10" ht="22.5" customHeight="1" x14ac:dyDescent="0.3">
      <c r="A218" s="95" t="s">
        <v>59</v>
      </c>
      <c r="B218" s="32">
        <v>802</v>
      </c>
      <c r="C218" s="33" t="s">
        <v>4</v>
      </c>
      <c r="D218" s="33" t="s">
        <v>20</v>
      </c>
      <c r="E218" s="33" t="s">
        <v>11</v>
      </c>
      <c r="F218" s="33" t="s">
        <v>2</v>
      </c>
      <c r="G218" s="33" t="s">
        <v>4</v>
      </c>
      <c r="H218" s="33" t="s">
        <v>156</v>
      </c>
      <c r="I218" s="33" t="s">
        <v>58</v>
      </c>
      <c r="J218" s="34">
        <v>2200000</v>
      </c>
    </row>
    <row r="219" spans="1:10" ht="21.75" customHeight="1" x14ac:dyDescent="0.3">
      <c r="A219" s="104" t="s">
        <v>179</v>
      </c>
      <c r="B219" s="27">
        <v>832</v>
      </c>
      <c r="C219" s="33"/>
      <c r="D219" s="33"/>
      <c r="E219" s="33"/>
      <c r="F219" s="33"/>
      <c r="G219" s="33"/>
      <c r="H219" s="33"/>
      <c r="I219" s="33"/>
      <c r="J219" s="31">
        <f>J220</f>
        <v>1446265</v>
      </c>
    </row>
    <row r="220" spans="1:10" s="22" customFormat="1" ht="19.5" customHeight="1" x14ac:dyDescent="0.3">
      <c r="A220" s="104" t="s">
        <v>49</v>
      </c>
      <c r="B220" s="27">
        <v>832</v>
      </c>
      <c r="C220" s="30" t="s">
        <v>1</v>
      </c>
      <c r="D220" s="30" t="s">
        <v>7</v>
      </c>
      <c r="E220" s="30" t="s">
        <v>7</v>
      </c>
      <c r="F220" s="30" t="s">
        <v>2</v>
      </c>
      <c r="G220" s="30" t="s">
        <v>7</v>
      </c>
      <c r="H220" s="30" t="s">
        <v>6</v>
      </c>
      <c r="I220" s="30" t="s">
        <v>5</v>
      </c>
      <c r="J220" s="31">
        <f>J221</f>
        <v>1446265</v>
      </c>
    </row>
    <row r="221" spans="1:10" ht="54" x14ac:dyDescent="0.3">
      <c r="A221" s="91" t="s">
        <v>51</v>
      </c>
      <c r="B221" s="32">
        <v>832</v>
      </c>
      <c r="C221" s="33" t="s">
        <v>1</v>
      </c>
      <c r="D221" s="33" t="s">
        <v>42</v>
      </c>
      <c r="E221" s="33" t="s">
        <v>7</v>
      </c>
      <c r="F221" s="33" t="s">
        <v>2</v>
      </c>
      <c r="G221" s="33" t="s">
        <v>7</v>
      </c>
      <c r="H221" s="33" t="s">
        <v>6</v>
      </c>
      <c r="I221" s="33" t="s">
        <v>5</v>
      </c>
      <c r="J221" s="34">
        <f>J222</f>
        <v>1446265</v>
      </c>
    </row>
    <row r="222" spans="1:10" ht="18" x14ac:dyDescent="0.3">
      <c r="A222" s="91" t="s">
        <v>18</v>
      </c>
      <c r="B222" s="32">
        <v>832</v>
      </c>
      <c r="C222" s="33" t="s">
        <v>1</v>
      </c>
      <c r="D222" s="33" t="s">
        <v>42</v>
      </c>
      <c r="E222" s="33" t="s">
        <v>11</v>
      </c>
      <c r="F222" s="33" t="s">
        <v>2</v>
      </c>
      <c r="G222" s="33" t="s">
        <v>7</v>
      </c>
      <c r="H222" s="33" t="s">
        <v>6</v>
      </c>
      <c r="I222" s="33" t="s">
        <v>5</v>
      </c>
      <c r="J222" s="34">
        <f>J223</f>
        <v>1446265</v>
      </c>
    </row>
    <row r="223" spans="1:10" ht="18" x14ac:dyDescent="0.3">
      <c r="A223" s="91" t="s">
        <v>17</v>
      </c>
      <c r="B223" s="32">
        <v>832</v>
      </c>
      <c r="C223" s="33" t="s">
        <v>1</v>
      </c>
      <c r="D223" s="33" t="s">
        <v>42</v>
      </c>
      <c r="E223" s="33" t="s">
        <v>11</v>
      </c>
      <c r="F223" s="33" t="s">
        <v>2</v>
      </c>
      <c r="G223" s="33" t="s">
        <v>14</v>
      </c>
      <c r="H223" s="33" t="s">
        <v>6</v>
      </c>
      <c r="I223" s="33" t="s">
        <v>5</v>
      </c>
      <c r="J223" s="34">
        <f>J224+J228</f>
        <v>1446265</v>
      </c>
    </row>
    <row r="224" spans="1:10" ht="36" x14ac:dyDescent="0.3">
      <c r="A224" s="91" t="s">
        <v>91</v>
      </c>
      <c r="B224" s="32">
        <v>832</v>
      </c>
      <c r="C224" s="33" t="s">
        <v>1</v>
      </c>
      <c r="D224" s="33" t="s">
        <v>42</v>
      </c>
      <c r="E224" s="33" t="s">
        <v>11</v>
      </c>
      <c r="F224" s="33" t="s">
        <v>2</v>
      </c>
      <c r="G224" s="33" t="s">
        <v>14</v>
      </c>
      <c r="H224" s="33" t="s">
        <v>90</v>
      </c>
      <c r="I224" s="33" t="s">
        <v>5</v>
      </c>
      <c r="J224" s="34">
        <f>J225+J226+J227</f>
        <v>503561</v>
      </c>
    </row>
    <row r="225" spans="1:10" ht="63.75" customHeight="1" x14ac:dyDescent="0.3">
      <c r="A225" s="92" t="s">
        <v>16</v>
      </c>
      <c r="B225" s="32">
        <v>832</v>
      </c>
      <c r="C225" s="33" t="s">
        <v>1</v>
      </c>
      <c r="D225" s="33" t="s">
        <v>42</v>
      </c>
      <c r="E225" s="33" t="s">
        <v>11</v>
      </c>
      <c r="F225" s="33" t="s">
        <v>2</v>
      </c>
      <c r="G225" s="33" t="s">
        <v>14</v>
      </c>
      <c r="H225" s="33" t="s">
        <v>90</v>
      </c>
      <c r="I225" s="33" t="s">
        <v>15</v>
      </c>
      <c r="J225" s="34">
        <v>411225</v>
      </c>
    </row>
    <row r="226" spans="1:10" ht="36" x14ac:dyDescent="0.3">
      <c r="A226" s="93" t="s">
        <v>25</v>
      </c>
      <c r="B226" s="32">
        <v>832</v>
      </c>
      <c r="C226" s="33" t="s">
        <v>1</v>
      </c>
      <c r="D226" s="33" t="s">
        <v>42</v>
      </c>
      <c r="E226" s="33" t="s">
        <v>11</v>
      </c>
      <c r="F226" s="33" t="s">
        <v>2</v>
      </c>
      <c r="G226" s="33" t="s">
        <v>14</v>
      </c>
      <c r="H226" s="33" t="s">
        <v>90</v>
      </c>
      <c r="I226" s="33" t="s">
        <v>0</v>
      </c>
      <c r="J226" s="34">
        <v>91336</v>
      </c>
    </row>
    <row r="227" spans="1:10" ht="18" x14ac:dyDescent="0.3">
      <c r="A227" s="92" t="s">
        <v>12</v>
      </c>
      <c r="B227" s="32">
        <v>832</v>
      </c>
      <c r="C227" s="33" t="s">
        <v>1</v>
      </c>
      <c r="D227" s="33" t="s">
        <v>42</v>
      </c>
      <c r="E227" s="33" t="s">
        <v>11</v>
      </c>
      <c r="F227" s="33" t="s">
        <v>2</v>
      </c>
      <c r="G227" s="33" t="s">
        <v>14</v>
      </c>
      <c r="H227" s="33" t="s">
        <v>90</v>
      </c>
      <c r="I227" s="33" t="s">
        <v>9</v>
      </c>
      <c r="J227" s="34">
        <v>1000</v>
      </c>
    </row>
    <row r="228" spans="1:10" ht="18" x14ac:dyDescent="0.3">
      <c r="A228" s="92" t="s">
        <v>50</v>
      </c>
      <c r="B228" s="32">
        <v>832</v>
      </c>
      <c r="C228" s="33" t="s">
        <v>1</v>
      </c>
      <c r="D228" s="33" t="s">
        <v>42</v>
      </c>
      <c r="E228" s="33" t="s">
        <v>11</v>
      </c>
      <c r="F228" s="33" t="s">
        <v>2</v>
      </c>
      <c r="G228" s="33" t="s">
        <v>14</v>
      </c>
      <c r="H228" s="33" t="s">
        <v>54</v>
      </c>
      <c r="I228" s="33" t="s">
        <v>5</v>
      </c>
      <c r="J228" s="34">
        <f>J229</f>
        <v>942704</v>
      </c>
    </row>
    <row r="229" spans="1:10" ht="58.5" customHeight="1" x14ac:dyDescent="0.3">
      <c r="A229" s="92" t="s">
        <v>16</v>
      </c>
      <c r="B229" s="32">
        <v>832</v>
      </c>
      <c r="C229" s="33" t="s">
        <v>1</v>
      </c>
      <c r="D229" s="33" t="s">
        <v>42</v>
      </c>
      <c r="E229" s="33" t="s">
        <v>11</v>
      </c>
      <c r="F229" s="33" t="s">
        <v>2</v>
      </c>
      <c r="G229" s="33" t="s">
        <v>14</v>
      </c>
      <c r="H229" s="33" t="s">
        <v>54</v>
      </c>
      <c r="I229" s="33" t="s">
        <v>15</v>
      </c>
      <c r="J229" s="34">
        <v>942704</v>
      </c>
    </row>
    <row r="230" spans="1:10" ht="64.5" customHeight="1" x14ac:dyDescent="0.3">
      <c r="A230" s="128"/>
      <c r="B230" s="128"/>
      <c r="C230" s="128"/>
      <c r="D230" s="128"/>
      <c r="E230" s="128"/>
      <c r="F230" s="128"/>
      <c r="G230" s="128"/>
      <c r="H230" s="128"/>
      <c r="I230" s="128"/>
      <c r="J230" s="128"/>
    </row>
  </sheetData>
  <autoFilter ref="A7:J230"/>
  <mergeCells count="12">
    <mergeCell ref="K6:L6"/>
    <mergeCell ref="A230:J230"/>
    <mergeCell ref="D6:D7"/>
    <mergeCell ref="A5:A7"/>
    <mergeCell ref="A1:J1"/>
    <mergeCell ref="B5:I5"/>
    <mergeCell ref="E6:H6"/>
    <mergeCell ref="A3:J3"/>
    <mergeCell ref="J5:J7"/>
    <mergeCell ref="I6:I7"/>
    <mergeCell ref="B6:B7"/>
    <mergeCell ref="C6:C7"/>
  </mergeCells>
  <phoneticPr fontId="2" type="noConversion"/>
  <pageMargins left="0.25" right="0.25" top="0.75" bottom="0.75" header="0.3" footer="0.3"/>
  <pageSetup paperSize="9" scale="49" fitToHeight="2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view="pageBreakPreview" zoomScale="66" zoomScaleNormal="85" zoomScaleSheetLayoutView="66" workbookViewId="0">
      <selection sqref="A1:D1"/>
    </sheetView>
  </sheetViews>
  <sheetFormatPr defaultColWidth="9.109375" defaultRowHeight="13.2" x14ac:dyDescent="0.25"/>
  <cols>
    <col min="1" max="1" width="107.33203125" style="4" customWidth="1"/>
    <col min="2" max="2" width="11.5546875" style="1" customWidth="1"/>
    <col min="3" max="3" width="12" style="1" customWidth="1"/>
    <col min="4" max="4" width="27" style="1" customWidth="1"/>
    <col min="5" max="16384" width="9.109375" style="3"/>
  </cols>
  <sheetData>
    <row r="1" spans="1:4" ht="225" customHeight="1" x14ac:dyDescent="0.25">
      <c r="A1" s="134" t="s">
        <v>235</v>
      </c>
      <c r="B1" s="134"/>
      <c r="C1" s="134"/>
      <c r="D1" s="134"/>
    </row>
    <row r="2" spans="1:4" ht="15" customHeight="1" x14ac:dyDescent="0.25">
      <c r="A2" s="39"/>
      <c r="B2" s="40"/>
      <c r="C2" s="40"/>
      <c r="D2" s="40"/>
    </row>
    <row r="3" spans="1:4" ht="56.25" customHeight="1" x14ac:dyDescent="0.3">
      <c r="A3" s="135" t="s">
        <v>175</v>
      </c>
      <c r="B3" s="135"/>
      <c r="C3" s="135"/>
      <c r="D3" s="135"/>
    </row>
    <row r="4" spans="1:4" ht="34.5" hidden="1" customHeight="1" x14ac:dyDescent="0.3">
      <c r="A4" s="41"/>
      <c r="B4" s="42"/>
      <c r="C4" s="42"/>
      <c r="D4" s="43"/>
    </row>
    <row r="5" spans="1:4" ht="34.5" hidden="1" customHeight="1" x14ac:dyDescent="0.3">
      <c r="A5" s="41"/>
      <c r="B5" s="42"/>
      <c r="C5" s="42"/>
      <c r="D5" s="43"/>
    </row>
    <row r="6" spans="1:4" ht="42.75" hidden="1" customHeight="1" x14ac:dyDescent="0.25">
      <c r="A6" s="41"/>
      <c r="B6" s="44"/>
      <c r="C6" s="44"/>
      <c r="D6" s="44"/>
    </row>
    <row r="7" spans="1:4" ht="15.75" customHeight="1" x14ac:dyDescent="0.25">
      <c r="A7" s="41"/>
      <c r="B7" s="44"/>
      <c r="C7" s="44"/>
      <c r="D7" s="44"/>
    </row>
    <row r="8" spans="1:4" ht="24" customHeight="1" x14ac:dyDescent="0.25">
      <c r="A8" s="45"/>
      <c r="B8" s="40"/>
      <c r="C8" s="40"/>
      <c r="D8" s="46" t="s">
        <v>97</v>
      </c>
    </row>
    <row r="9" spans="1:4" ht="28.5" customHeight="1" x14ac:dyDescent="0.25">
      <c r="A9" s="136" t="s">
        <v>86</v>
      </c>
      <c r="B9" s="138" t="s">
        <v>84</v>
      </c>
      <c r="C9" s="138" t="s">
        <v>83</v>
      </c>
      <c r="D9" s="137" t="s">
        <v>172</v>
      </c>
    </row>
    <row r="10" spans="1:4" ht="93.75" customHeight="1" x14ac:dyDescent="0.25">
      <c r="A10" s="136"/>
      <c r="B10" s="138"/>
      <c r="C10" s="138"/>
      <c r="D10" s="123"/>
    </row>
    <row r="11" spans="1:4" ht="17.399999999999999" x14ac:dyDescent="0.25">
      <c r="A11" s="47" t="s">
        <v>76</v>
      </c>
      <c r="B11" s="48"/>
      <c r="C11" s="48"/>
      <c r="D11" s="49">
        <f>D12+D20+D22+D24+D29+D34+D36+D38+D40</f>
        <v>134420686.44</v>
      </c>
    </row>
    <row r="12" spans="1:4" s="2" customFormat="1" ht="27.6" x14ac:dyDescent="0.45">
      <c r="A12" s="50" t="s">
        <v>49</v>
      </c>
      <c r="B12" s="51" t="s">
        <v>1</v>
      </c>
      <c r="C12" s="51" t="s">
        <v>7</v>
      </c>
      <c r="D12" s="52">
        <f>SUM(D13:D19)</f>
        <v>11478600.4</v>
      </c>
    </row>
    <row r="13" spans="1:4" s="2" customFormat="1" ht="36" x14ac:dyDescent="0.45">
      <c r="A13" s="53" t="s">
        <v>75</v>
      </c>
      <c r="B13" s="54" t="s">
        <v>1</v>
      </c>
      <c r="C13" s="54" t="s">
        <v>20</v>
      </c>
      <c r="D13" s="55">
        <f>'Приложение 2'!J11</f>
        <v>1151462.71</v>
      </c>
    </row>
    <row r="14" spans="1:4" s="2" customFormat="1" ht="36" x14ac:dyDescent="0.45">
      <c r="A14" s="53" t="s">
        <v>51</v>
      </c>
      <c r="B14" s="54" t="s">
        <v>1</v>
      </c>
      <c r="C14" s="54" t="s">
        <v>42</v>
      </c>
      <c r="D14" s="55">
        <f>'Приложение 2'!J221</f>
        <v>1446265</v>
      </c>
    </row>
    <row r="15" spans="1:4" s="2" customFormat="1" ht="43.5" customHeight="1" x14ac:dyDescent="0.45">
      <c r="A15" s="53" t="s">
        <v>72</v>
      </c>
      <c r="B15" s="54" t="s">
        <v>1</v>
      </c>
      <c r="C15" s="54" t="s">
        <v>14</v>
      </c>
      <c r="D15" s="55">
        <f>'Приложение 2'!J16</f>
        <v>7682101.8700000001</v>
      </c>
    </row>
    <row r="16" spans="1:4" s="2" customFormat="1" ht="36" x14ac:dyDescent="0.45">
      <c r="A16" s="26" t="s">
        <v>142</v>
      </c>
      <c r="B16" s="54" t="s">
        <v>1</v>
      </c>
      <c r="C16" s="54" t="s">
        <v>35</v>
      </c>
      <c r="D16" s="55">
        <f>'Приложение 2'!J29</f>
        <v>350571</v>
      </c>
    </row>
    <row r="17" spans="1:4" s="2" customFormat="1" ht="27.6" x14ac:dyDescent="0.45">
      <c r="A17" s="72" t="s">
        <v>161</v>
      </c>
      <c r="B17" s="54" t="s">
        <v>1</v>
      </c>
      <c r="C17" s="54" t="s">
        <v>40</v>
      </c>
      <c r="D17" s="55">
        <f>'Приложение 2'!J34</f>
        <v>15000</v>
      </c>
    </row>
    <row r="18" spans="1:4" s="2" customFormat="1" ht="27.6" x14ac:dyDescent="0.45">
      <c r="A18" s="53" t="s">
        <v>71</v>
      </c>
      <c r="B18" s="54" t="s">
        <v>1</v>
      </c>
      <c r="C18" s="54" t="s">
        <v>4</v>
      </c>
      <c r="D18" s="55">
        <f>'Приложение 2'!J39</f>
        <v>196731.5</v>
      </c>
    </row>
    <row r="19" spans="1:4" s="2" customFormat="1" ht="27.6" x14ac:dyDescent="0.45">
      <c r="A19" s="16" t="s">
        <v>48</v>
      </c>
      <c r="B19" s="54" t="s">
        <v>1</v>
      </c>
      <c r="C19" s="54" t="s">
        <v>45</v>
      </c>
      <c r="D19" s="55">
        <f>'Приложение 2'!J44</f>
        <v>636468.31999999995</v>
      </c>
    </row>
    <row r="20" spans="1:4" s="2" customFormat="1" ht="27.6" x14ac:dyDescent="0.45">
      <c r="A20" s="56" t="s">
        <v>64</v>
      </c>
      <c r="B20" s="51" t="s">
        <v>20</v>
      </c>
      <c r="C20" s="51" t="s">
        <v>7</v>
      </c>
      <c r="D20" s="52">
        <f>D21</f>
        <v>831000</v>
      </c>
    </row>
    <row r="21" spans="1:4" s="2" customFormat="1" ht="27.6" x14ac:dyDescent="0.45">
      <c r="A21" s="57" t="s">
        <v>63</v>
      </c>
      <c r="B21" s="54" t="s">
        <v>20</v>
      </c>
      <c r="C21" s="54" t="s">
        <v>42</v>
      </c>
      <c r="D21" s="55">
        <f>'Приложение 2'!J56</f>
        <v>831000</v>
      </c>
    </row>
    <row r="22" spans="1:4" s="2" customFormat="1" ht="27.6" x14ac:dyDescent="0.45">
      <c r="A22" s="50" t="s">
        <v>68</v>
      </c>
      <c r="B22" s="51" t="s">
        <v>42</v>
      </c>
      <c r="C22" s="51" t="s">
        <v>7</v>
      </c>
      <c r="D22" s="52">
        <f>D23</f>
        <v>1012973</v>
      </c>
    </row>
    <row r="23" spans="1:4" s="2" customFormat="1" ht="36" x14ac:dyDescent="0.45">
      <c r="A23" s="53" t="s">
        <v>67</v>
      </c>
      <c r="B23" s="54" t="s">
        <v>42</v>
      </c>
      <c r="C23" s="54" t="s">
        <v>24</v>
      </c>
      <c r="D23" s="55">
        <f>'Приложение 2'!J63</f>
        <v>1012973</v>
      </c>
    </row>
    <row r="24" spans="1:4" s="2" customFormat="1" ht="27.6" x14ac:dyDescent="0.45">
      <c r="A24" s="50" t="s">
        <v>33</v>
      </c>
      <c r="B24" s="51" t="s">
        <v>14</v>
      </c>
      <c r="C24" s="51" t="s">
        <v>7</v>
      </c>
      <c r="D24" s="52">
        <f>+D26+D27+D28+D25</f>
        <v>74212821.129999995</v>
      </c>
    </row>
    <row r="25" spans="1:4" s="2" customFormat="1" ht="27.6" x14ac:dyDescent="0.45">
      <c r="A25" s="53" t="s">
        <v>102</v>
      </c>
      <c r="B25" s="54" t="s">
        <v>14</v>
      </c>
      <c r="C25" s="54" t="s">
        <v>35</v>
      </c>
      <c r="D25" s="55">
        <f>'Приложение 2'!J72</f>
        <v>60732900</v>
      </c>
    </row>
    <row r="26" spans="1:4" s="2" customFormat="1" ht="27.6" x14ac:dyDescent="0.45">
      <c r="A26" s="53" t="s">
        <v>32</v>
      </c>
      <c r="B26" s="54" t="s">
        <v>14</v>
      </c>
      <c r="C26" s="54" t="s">
        <v>30</v>
      </c>
      <c r="D26" s="55">
        <f>'Приложение 2'!J84</f>
        <v>2421180</v>
      </c>
    </row>
    <row r="27" spans="1:4" s="2" customFormat="1" ht="27.6" x14ac:dyDescent="0.45">
      <c r="A27" s="53" t="s">
        <v>27</v>
      </c>
      <c r="B27" s="58" t="s">
        <v>14</v>
      </c>
      <c r="C27" s="58" t="s">
        <v>24</v>
      </c>
      <c r="D27" s="59">
        <f>'Приложение 2'!J91</f>
        <v>10783741.130000001</v>
      </c>
    </row>
    <row r="28" spans="1:4" s="2" customFormat="1" ht="27.6" x14ac:dyDescent="0.45">
      <c r="A28" s="57" t="s">
        <v>65</v>
      </c>
      <c r="B28" s="54" t="s">
        <v>14</v>
      </c>
      <c r="C28" s="54" t="s">
        <v>60</v>
      </c>
      <c r="D28" s="55">
        <f>'Приложение 2'!J112</f>
        <v>275000</v>
      </c>
    </row>
    <row r="29" spans="1:4" s="2" customFormat="1" ht="27.6" x14ac:dyDescent="0.45">
      <c r="A29" s="50" t="s">
        <v>22</v>
      </c>
      <c r="B29" s="51" t="s">
        <v>3</v>
      </c>
      <c r="C29" s="51" t="s">
        <v>7</v>
      </c>
      <c r="D29" s="52">
        <f>D31+D32+D30+D33</f>
        <v>42185956.180000007</v>
      </c>
    </row>
    <row r="30" spans="1:4" s="2" customFormat="1" ht="27.6" x14ac:dyDescent="0.45">
      <c r="A30" s="53" t="s">
        <v>113</v>
      </c>
      <c r="B30" s="51" t="s">
        <v>3</v>
      </c>
      <c r="C30" s="51" t="s">
        <v>1</v>
      </c>
      <c r="D30" s="52">
        <f>'Приложение 2'!J124</f>
        <v>439598.76999999996</v>
      </c>
    </row>
    <row r="31" spans="1:4" s="2" customFormat="1" ht="27.6" x14ac:dyDescent="0.45">
      <c r="A31" s="57" t="s">
        <v>21</v>
      </c>
      <c r="B31" s="58" t="s">
        <v>3</v>
      </c>
      <c r="C31" s="58" t="s">
        <v>20</v>
      </c>
      <c r="D31" s="59">
        <f>'Приложение 2'!J133</f>
        <v>15917318.240000002</v>
      </c>
    </row>
    <row r="32" spans="1:4" s="2" customFormat="1" ht="27.6" x14ac:dyDescent="0.45">
      <c r="A32" s="57" t="s">
        <v>121</v>
      </c>
      <c r="B32" s="54" t="s">
        <v>3</v>
      </c>
      <c r="C32" s="54" t="s">
        <v>42</v>
      </c>
      <c r="D32" s="55">
        <f>'Приложение 2'!J152</f>
        <v>11800735</v>
      </c>
    </row>
    <row r="33" spans="1:4" s="2" customFormat="1" ht="27.6" x14ac:dyDescent="0.45">
      <c r="A33" s="57" t="s">
        <v>19</v>
      </c>
      <c r="B33" s="54" t="s">
        <v>3</v>
      </c>
      <c r="C33" s="54" t="s">
        <v>3</v>
      </c>
      <c r="D33" s="55">
        <f>'Приложение 2'!J172</f>
        <v>14028304.170000002</v>
      </c>
    </row>
    <row r="34" spans="1:4" s="2" customFormat="1" ht="27.6" x14ac:dyDescent="0.45">
      <c r="A34" s="50" t="s">
        <v>55</v>
      </c>
      <c r="B34" s="51" t="s">
        <v>40</v>
      </c>
      <c r="C34" s="51" t="s">
        <v>7</v>
      </c>
      <c r="D34" s="52">
        <f>D35</f>
        <v>50000</v>
      </c>
    </row>
    <row r="35" spans="1:4" s="2" customFormat="1" ht="27.6" x14ac:dyDescent="0.45">
      <c r="A35" s="57" t="s">
        <v>56</v>
      </c>
      <c r="B35" s="54" t="s">
        <v>40</v>
      </c>
      <c r="C35" s="54" t="s">
        <v>40</v>
      </c>
      <c r="D35" s="55">
        <f>'Приложение 2'!J187</f>
        <v>50000</v>
      </c>
    </row>
    <row r="36" spans="1:4" s="2" customFormat="1" ht="27.6" x14ac:dyDescent="0.45">
      <c r="A36" s="50" t="s">
        <v>87</v>
      </c>
      <c r="B36" s="60" t="s">
        <v>30</v>
      </c>
      <c r="C36" s="60" t="s">
        <v>7</v>
      </c>
      <c r="D36" s="61">
        <f>D37</f>
        <v>1401935</v>
      </c>
    </row>
    <row r="37" spans="1:4" s="2" customFormat="1" ht="27.6" x14ac:dyDescent="0.45">
      <c r="A37" s="53" t="s">
        <v>57</v>
      </c>
      <c r="B37" s="54" t="s">
        <v>30</v>
      </c>
      <c r="C37" s="54" t="s">
        <v>1</v>
      </c>
      <c r="D37" s="55">
        <f>'Приложение 2'!J194</f>
        <v>1401935</v>
      </c>
    </row>
    <row r="38" spans="1:4" s="2" customFormat="1" ht="27.6" x14ac:dyDescent="0.45">
      <c r="A38" s="50" t="s">
        <v>44</v>
      </c>
      <c r="B38" s="51">
        <v>10</v>
      </c>
      <c r="C38" s="51" t="s">
        <v>7</v>
      </c>
      <c r="D38" s="52">
        <f>D39</f>
        <v>1047400.73</v>
      </c>
    </row>
    <row r="39" spans="1:4" s="2" customFormat="1" ht="27.6" x14ac:dyDescent="0.45">
      <c r="A39" s="53" t="s">
        <v>43</v>
      </c>
      <c r="B39" s="58" t="s">
        <v>36</v>
      </c>
      <c r="C39" s="58" t="s">
        <v>42</v>
      </c>
      <c r="D39" s="55">
        <f>'Приложение 2'!J202</f>
        <v>1047400.73</v>
      </c>
    </row>
    <row r="40" spans="1:4" s="2" customFormat="1" ht="27.6" x14ac:dyDescent="0.45">
      <c r="A40" s="50" t="s">
        <v>8</v>
      </c>
      <c r="B40" s="51" t="s">
        <v>4</v>
      </c>
      <c r="C40" s="51" t="s">
        <v>7</v>
      </c>
      <c r="D40" s="52">
        <f>D41</f>
        <v>2200000</v>
      </c>
    </row>
    <row r="41" spans="1:4" s="2" customFormat="1" ht="29.25" customHeight="1" x14ac:dyDescent="0.45">
      <c r="A41" s="53" t="s">
        <v>34</v>
      </c>
      <c r="B41" s="54" t="s">
        <v>4</v>
      </c>
      <c r="C41" s="54" t="s">
        <v>20</v>
      </c>
      <c r="D41" s="55">
        <f>'Приложение 2'!J214</f>
        <v>2200000</v>
      </c>
    </row>
    <row r="42" spans="1:4" s="2" customFormat="1" ht="29.25" customHeight="1" x14ac:dyDescent="0.45">
      <c r="A42" s="62"/>
      <c r="B42" s="63"/>
      <c r="C42" s="63"/>
      <c r="D42" s="64"/>
    </row>
    <row r="43" spans="1:4" s="2" customFormat="1" ht="29.25" customHeight="1" x14ac:dyDescent="0.45">
      <c r="A43" s="62"/>
      <c r="B43" s="63"/>
      <c r="C43" s="63"/>
      <c r="D43" s="64"/>
    </row>
  </sheetData>
  <autoFilter ref="A10:D41"/>
  <mergeCells count="6">
    <mergeCell ref="A1:D1"/>
    <mergeCell ref="A3:D3"/>
    <mergeCell ref="A9:A10"/>
    <mergeCell ref="D9:D10"/>
    <mergeCell ref="B9:B10"/>
    <mergeCell ref="C9:C10"/>
  </mergeCells>
  <pageMargins left="0.98425196850393704" right="0.31496062992125984" top="0.39370078740157483" bottom="0.27559055118110237" header="0" footer="0"/>
  <pageSetup paperSize="9" scale="57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D1"/>
    </sheetView>
  </sheetViews>
  <sheetFormatPr defaultRowHeight="13.2" x14ac:dyDescent="0.25"/>
  <cols>
    <col min="1" max="1" width="2.6640625" customWidth="1"/>
    <col min="2" max="2" width="27.88671875" customWidth="1"/>
    <col min="3" max="3" width="37.33203125" customWidth="1"/>
    <col min="4" max="4" width="23.109375" customWidth="1"/>
    <col min="5" max="5" width="71.44140625" customWidth="1"/>
  </cols>
  <sheetData>
    <row r="1" spans="1:5" ht="109.5" customHeight="1" x14ac:dyDescent="0.35">
      <c r="A1" s="141" t="s">
        <v>234</v>
      </c>
      <c r="B1" s="142"/>
      <c r="C1" s="142"/>
      <c r="D1" s="142"/>
      <c r="E1" s="84"/>
    </row>
    <row r="2" spans="1:5" ht="18" x14ac:dyDescent="0.35">
      <c r="C2" s="84"/>
      <c r="D2" s="84"/>
      <c r="E2" s="84"/>
    </row>
    <row r="3" spans="1:5" ht="17.399999999999999" x14ac:dyDescent="0.3">
      <c r="B3" s="139" t="s">
        <v>180</v>
      </c>
      <c r="C3" s="139"/>
      <c r="D3" s="139"/>
    </row>
    <row r="4" spans="1:5" ht="18" x14ac:dyDescent="0.35">
      <c r="A4" s="82"/>
      <c r="B4" s="140" t="s">
        <v>196</v>
      </c>
      <c r="C4" s="140"/>
      <c r="D4" s="140"/>
      <c r="E4" s="75"/>
    </row>
    <row r="5" spans="1:5" ht="18" x14ac:dyDescent="0.35">
      <c r="A5" s="82"/>
      <c r="B5" s="140"/>
      <c r="C5" s="140"/>
      <c r="D5" s="140"/>
    </row>
    <row r="6" spans="1:5" ht="18" x14ac:dyDescent="0.35">
      <c r="A6" s="82"/>
      <c r="B6" s="82"/>
      <c r="C6" s="82"/>
      <c r="D6" s="82"/>
    </row>
    <row r="7" spans="1:5" ht="54" x14ac:dyDescent="0.35">
      <c r="A7" s="82"/>
      <c r="B7" s="77" t="s">
        <v>181</v>
      </c>
      <c r="C7" s="77" t="s">
        <v>182</v>
      </c>
      <c r="D7" s="77" t="s">
        <v>183</v>
      </c>
    </row>
    <row r="8" spans="1:5" ht="60" customHeight="1" x14ac:dyDescent="0.35">
      <c r="A8" s="82"/>
      <c r="B8" s="79" t="s">
        <v>184</v>
      </c>
      <c r="C8" s="76" t="s">
        <v>185</v>
      </c>
      <c r="D8" s="80">
        <f>D9</f>
        <v>3200000</v>
      </c>
    </row>
    <row r="9" spans="1:5" ht="64.5" customHeight="1" x14ac:dyDescent="0.35">
      <c r="A9" s="82"/>
      <c r="B9" s="79" t="s">
        <v>186</v>
      </c>
      <c r="C9" s="76" t="s">
        <v>187</v>
      </c>
      <c r="D9" s="80">
        <f>D12+D10</f>
        <v>3200000</v>
      </c>
    </row>
    <row r="10" spans="1:5" ht="54" customHeight="1" x14ac:dyDescent="0.35">
      <c r="A10" s="82"/>
      <c r="B10" s="79" t="s">
        <v>188</v>
      </c>
      <c r="C10" s="76" t="s">
        <v>189</v>
      </c>
      <c r="D10" s="81">
        <f>D11</f>
        <v>-131220686.44</v>
      </c>
    </row>
    <row r="11" spans="1:5" ht="55.5" customHeight="1" x14ac:dyDescent="0.35">
      <c r="A11" s="82"/>
      <c r="B11" s="79" t="s">
        <v>190</v>
      </c>
      <c r="C11" s="76" t="s">
        <v>191</v>
      </c>
      <c r="D11" s="80">
        <f>-'Приложение 2'!K7</f>
        <v>-131220686.44</v>
      </c>
    </row>
    <row r="12" spans="1:5" ht="43.5" customHeight="1" x14ac:dyDescent="0.35">
      <c r="A12" s="82"/>
      <c r="B12" s="79" t="s">
        <v>192</v>
      </c>
      <c r="C12" s="78" t="s">
        <v>193</v>
      </c>
      <c r="D12" s="80">
        <f>D13</f>
        <v>134420686.44</v>
      </c>
    </row>
    <row r="13" spans="1:5" ht="54.75" customHeight="1" x14ac:dyDescent="0.35">
      <c r="A13" s="82"/>
      <c r="B13" s="79" t="s">
        <v>194</v>
      </c>
      <c r="C13" s="76" t="s">
        <v>195</v>
      </c>
      <c r="D13" s="80">
        <f>'Приложение 2'!J8</f>
        <v>134420686.44</v>
      </c>
    </row>
    <row r="14" spans="1:5" ht="18" x14ac:dyDescent="0.35">
      <c r="A14" s="82"/>
      <c r="B14" s="83"/>
      <c r="C14" s="82"/>
      <c r="D14" s="82"/>
    </row>
  </sheetData>
  <mergeCells count="4">
    <mergeCell ref="B3:D3"/>
    <mergeCell ref="B4:D4"/>
    <mergeCell ref="B5:D5"/>
    <mergeCell ref="A1:D1"/>
  </mergeCells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'Приложение 1'!Область_печати</vt:lpstr>
      <vt:lpstr>'Приложение 2'!Область_печати</vt:lpstr>
      <vt:lpstr>'Приложение 3'!Область_печати</vt:lpstr>
    </vt:vector>
  </TitlesOfParts>
  <Company>Управление финансов Кусинского муницыпального района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SovDep</cp:lastModifiedBy>
  <cp:lastPrinted>2018-09-27T03:29:26Z</cp:lastPrinted>
  <dcterms:created xsi:type="dcterms:W3CDTF">2015-12-01T10:00:32Z</dcterms:created>
  <dcterms:modified xsi:type="dcterms:W3CDTF">2018-09-27T03:30:07Z</dcterms:modified>
</cp:coreProperties>
</file>